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9" i="1"/>
  <c r="M5"/>
  <c r="M6"/>
  <c r="M7"/>
  <c r="M8"/>
  <c r="M9"/>
  <c r="M10"/>
  <c r="M11"/>
  <c r="M12"/>
  <c r="M13"/>
  <c r="M14"/>
  <c r="M15"/>
  <c r="M16"/>
  <c r="M17"/>
  <c r="M18"/>
  <c r="M4"/>
  <c r="K5"/>
  <c r="K6"/>
  <c r="K7"/>
  <c r="K8"/>
  <c r="K9"/>
  <c r="K10"/>
  <c r="K11"/>
  <c r="K12"/>
  <c r="K13"/>
  <c r="K14"/>
  <c r="K15"/>
  <c r="K16"/>
  <c r="K17"/>
  <c r="K18"/>
  <c r="K4"/>
  <c r="J5"/>
  <c r="J6"/>
  <c r="J7"/>
  <c r="J8"/>
  <c r="J9"/>
  <c r="J10"/>
  <c r="J11"/>
  <c r="J12"/>
  <c r="J13"/>
  <c r="J14"/>
  <c r="J15"/>
  <c r="J16"/>
  <c r="J17"/>
  <c r="J18"/>
  <c r="J4"/>
  <c r="I7"/>
  <c r="I8"/>
  <c r="I9"/>
  <c r="I10"/>
  <c r="I11"/>
  <c r="I12"/>
  <c r="I13"/>
  <c r="I14"/>
  <c r="I15"/>
  <c r="I16"/>
  <c r="I18"/>
  <c r="I4"/>
</calcChain>
</file>

<file path=xl/sharedStrings.xml><?xml version="1.0" encoding="utf-8"?>
<sst xmlns="http://schemas.openxmlformats.org/spreadsheetml/2006/main" count="110" uniqueCount="64">
  <si>
    <t>GHEE</t>
  </si>
  <si>
    <t>09/9/2025</t>
  </si>
  <si>
    <t>3147</t>
  </si>
  <si>
    <t>718</t>
  </si>
  <si>
    <t>717</t>
  </si>
  <si>
    <t>10/9/2025</t>
  </si>
  <si>
    <t>720</t>
  </si>
  <si>
    <t>721</t>
  </si>
  <si>
    <t>722</t>
  </si>
  <si>
    <t>723</t>
  </si>
  <si>
    <t>724</t>
  </si>
  <si>
    <t>TIL OIL</t>
  </si>
  <si>
    <t>13/9/2025</t>
  </si>
  <si>
    <t>3153</t>
  </si>
  <si>
    <t>16/9/2025</t>
  </si>
  <si>
    <t>3156</t>
  </si>
  <si>
    <t>19/9/2025</t>
  </si>
  <si>
    <t>730</t>
  </si>
  <si>
    <t>729</t>
  </si>
  <si>
    <t>3158</t>
  </si>
  <si>
    <t>26/9/2025</t>
  </si>
  <si>
    <t>735</t>
  </si>
  <si>
    <t>27/9/2025</t>
  </si>
  <si>
    <t>3166</t>
  </si>
  <si>
    <t>DEOGARH</t>
  </si>
  <si>
    <t>JHARSUGUDA</t>
  </si>
  <si>
    <t>KUCHINDA</t>
  </si>
  <si>
    <t>BERHAMPUR</t>
  </si>
  <si>
    <t>JA/10752</t>
  </si>
  <si>
    <t>JA/10772</t>
  </si>
  <si>
    <t>JA/10773</t>
  </si>
  <si>
    <t>JA/10831</t>
  </si>
  <si>
    <t>JA/10832</t>
  </si>
  <si>
    <t>JA/10833</t>
  </si>
  <si>
    <t>JA/10834</t>
  </si>
  <si>
    <t>JA/10835</t>
  </si>
  <si>
    <t>JA/10997</t>
  </si>
  <si>
    <t>JA/11150</t>
  </si>
  <si>
    <t>JA/11317</t>
  </si>
  <si>
    <t>JA/11319</t>
  </si>
  <si>
    <t>JA/11320</t>
  </si>
  <si>
    <t>JA/11639</t>
  </si>
  <si>
    <t>JA/11751</t>
  </si>
  <si>
    <t>SL</t>
  </si>
  <si>
    <t>CTC</t>
  </si>
  <si>
    <t xml:space="preserve">TO, 
ABHISTIKA ORGANIC
Address: SHED NO.S 2/185, P-II NIE  PLOT NO-1906 P, K NO 448 JAGATPUR,9437441815
GST No:21ABCFA2059A1ZD
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</si>
  <si>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</si>
  <si>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</si>
  <si>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</si>
  <si>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</si>
  <si>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</si>
  <si>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</si>
  <si>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</si>
  <si>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</si>
  <si>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</si>
  <si>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</si>
  <si>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</si>
  <si>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</si>
  <si>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GST to be paid by Consignor under Reverse Charge Mechanism (RCM) as per GST</t>
  </si>
  <si>
    <t>Thanking you for your business.
PRAGATI LOGISTICS</t>
  </si>
  <si>
    <t xml:space="preserve">Declaration � Kindly verify and confirm before 10/20/2025 </t>
  </si>
  <si>
    <t>(RUPEES SIXTEEN THOUSAND SIX HUNDRED THIRTY FIVE ONLY)</t>
  </si>
  <si>
    <t>Invoice
PRAGATI LOGISTICS,SAMANTA SAHI KHUNTIA LANE,8984191006
GST : 21AGHPB9356M1Z9</t>
  </si>
  <si>
    <t>Bill Date: 30/09/2025
Bill NO : 16946
TotalAmount : 16635.00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</si>
</sst>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238125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40481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ABHISTIKA%20ROGANIC%20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4</v>
          </cell>
          <cell r="I4">
            <v>35</v>
          </cell>
        </row>
        <row r="5">
          <cell r="F5" t="str">
            <v>DEOGARH</v>
          </cell>
          <cell r="G5" t="str">
            <v>GHEE</v>
          </cell>
          <cell r="H5">
            <v>25</v>
          </cell>
          <cell r="I5">
            <v>55</v>
          </cell>
        </row>
        <row r="6">
          <cell r="F6" t="str">
            <v>KUCHINDA</v>
          </cell>
          <cell r="G6" t="str">
            <v>GHEE</v>
          </cell>
          <cell r="H6">
            <v>14</v>
          </cell>
          <cell r="I6">
            <v>55</v>
          </cell>
        </row>
        <row r="7">
          <cell r="F7" t="str">
            <v>KUCHINDA</v>
          </cell>
          <cell r="G7" t="str">
            <v>GHEE</v>
          </cell>
          <cell r="H7">
            <v>28</v>
          </cell>
          <cell r="I7">
            <v>55</v>
          </cell>
        </row>
        <row r="8">
          <cell r="F8" t="str">
            <v>BHADRAK</v>
          </cell>
          <cell r="G8" t="str">
            <v>GHEE</v>
          </cell>
          <cell r="H8">
            <v>16</v>
          </cell>
          <cell r="I8">
            <v>35</v>
          </cell>
        </row>
        <row r="9">
          <cell r="F9" t="str">
            <v>BERHAMPUR</v>
          </cell>
          <cell r="G9" t="str">
            <v>TIL OIL</v>
          </cell>
          <cell r="H9">
            <v>20</v>
          </cell>
          <cell r="I9">
            <v>55</v>
          </cell>
        </row>
        <row r="10">
          <cell r="F10" t="str">
            <v>JANIGUDA</v>
          </cell>
          <cell r="G10" t="str">
            <v>GHEE</v>
          </cell>
          <cell r="H10">
            <v>12</v>
          </cell>
          <cell r="I10">
            <v>55</v>
          </cell>
        </row>
        <row r="11">
          <cell r="F11" t="str">
            <v>DEOGARH</v>
          </cell>
          <cell r="G11" t="str">
            <v>GHEE</v>
          </cell>
          <cell r="H11">
            <v>23</v>
          </cell>
          <cell r="I1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Q4" sqref="Q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4"/>
      <c r="B1" s="4"/>
      <c r="C1" s="4"/>
      <c r="D1" s="4"/>
      <c r="E1" s="4"/>
      <c r="F1" s="4"/>
      <c r="G1" s="4"/>
      <c r="H1" s="4"/>
      <c r="I1" s="5" t="s">
        <v>62</v>
      </c>
      <c r="J1" s="6"/>
      <c r="K1" s="6"/>
      <c r="L1" s="6"/>
      <c r="M1" s="7"/>
    </row>
    <row r="2" spans="1:13" s="1" customFormat="1" ht="90" customHeight="1">
      <c r="A2" s="4" t="s">
        <v>45</v>
      </c>
      <c r="B2" s="4"/>
      <c r="C2" s="4"/>
      <c r="D2" s="4"/>
      <c r="E2" s="4"/>
      <c r="F2" s="4"/>
      <c r="G2" s="4"/>
      <c r="H2" s="4"/>
      <c r="I2" s="5" t="s">
        <v>63</v>
      </c>
      <c r="J2" s="6"/>
      <c r="K2" s="6"/>
      <c r="L2" s="6"/>
      <c r="M2" s="7"/>
    </row>
    <row r="3" spans="1:13" s="9" customFormat="1">
      <c r="A3" s="8" t="s">
        <v>43</v>
      </c>
      <c r="B3" s="8" t="s">
        <v>46</v>
      </c>
      <c r="C3" s="8" t="s">
        <v>47</v>
      </c>
      <c r="D3" s="8" t="s">
        <v>48</v>
      </c>
      <c r="E3" s="8" t="s">
        <v>49</v>
      </c>
      <c r="F3" s="8" t="s">
        <v>50</v>
      </c>
      <c r="G3" s="8" t="s">
        <v>51</v>
      </c>
      <c r="H3" s="8" t="s">
        <v>52</v>
      </c>
      <c r="I3" s="8" t="s">
        <v>53</v>
      </c>
      <c r="J3" s="8" t="s">
        <v>54</v>
      </c>
      <c r="K3" s="8" t="s">
        <v>55</v>
      </c>
      <c r="L3" s="8" t="s">
        <v>56</v>
      </c>
      <c r="M3" s="8" t="s">
        <v>57</v>
      </c>
    </row>
    <row r="4" spans="1:13">
      <c r="A4" s="2">
        <v>1</v>
      </c>
      <c r="B4" s="2" t="s">
        <v>1</v>
      </c>
      <c r="C4" s="2" t="s">
        <v>28</v>
      </c>
      <c r="D4" s="2" t="s">
        <v>2</v>
      </c>
      <c r="E4" s="3" t="s">
        <v>44</v>
      </c>
      <c r="F4" s="2" t="s">
        <v>24</v>
      </c>
      <c r="G4" s="2" t="s">
        <v>0</v>
      </c>
      <c r="H4" s="2">
        <v>28</v>
      </c>
      <c r="I4" s="17">
        <f>VLOOKUP(F4,[1]Consignment!$F$4:$I$11,4,FALSE)</f>
        <v>55</v>
      </c>
      <c r="J4" s="17">
        <f>H4*2</f>
        <v>56</v>
      </c>
      <c r="K4" s="17">
        <f>H4*8</f>
        <v>224</v>
      </c>
      <c r="L4" s="17">
        <v>30</v>
      </c>
      <c r="M4" s="17">
        <f>H4*I4+J4+K4+L4</f>
        <v>1850</v>
      </c>
    </row>
    <row r="5" spans="1:13">
      <c r="A5" s="2">
        <v>2</v>
      </c>
      <c r="B5" s="2" t="s">
        <v>1</v>
      </c>
      <c r="C5" s="2" t="s">
        <v>29</v>
      </c>
      <c r="D5" s="2" t="s">
        <v>3</v>
      </c>
      <c r="E5" s="3" t="s">
        <v>44</v>
      </c>
      <c r="F5" s="2" t="s">
        <v>25</v>
      </c>
      <c r="G5" s="2" t="s">
        <v>0</v>
      </c>
      <c r="H5" s="2">
        <v>14</v>
      </c>
      <c r="I5" s="17">
        <v>55</v>
      </c>
      <c r="J5" s="17">
        <f t="shared" ref="J5:J18" si="0">H5*2</f>
        <v>28</v>
      </c>
      <c r="K5" s="17">
        <f t="shared" ref="K5:K18" si="1">H5*8</f>
        <v>112</v>
      </c>
      <c r="L5" s="17">
        <v>30</v>
      </c>
      <c r="M5" s="17">
        <f t="shared" ref="M5:M18" si="2">H5*I5+J5+K5+L5</f>
        <v>940</v>
      </c>
    </row>
    <row r="6" spans="1:13">
      <c r="A6" s="2">
        <v>3</v>
      </c>
      <c r="B6" s="2" t="s">
        <v>1</v>
      </c>
      <c r="C6" s="2" t="s">
        <v>30</v>
      </c>
      <c r="D6" s="2" t="s">
        <v>4</v>
      </c>
      <c r="E6" s="3" t="s">
        <v>44</v>
      </c>
      <c r="F6" s="2" t="s">
        <v>25</v>
      </c>
      <c r="G6" s="2" t="s">
        <v>0</v>
      </c>
      <c r="H6" s="2">
        <v>15</v>
      </c>
      <c r="I6" s="17">
        <v>55</v>
      </c>
      <c r="J6" s="17">
        <f t="shared" si="0"/>
        <v>30</v>
      </c>
      <c r="K6" s="17">
        <f t="shared" si="1"/>
        <v>120</v>
      </c>
      <c r="L6" s="17">
        <v>30</v>
      </c>
      <c r="M6" s="17">
        <f t="shared" si="2"/>
        <v>1005</v>
      </c>
    </row>
    <row r="7" spans="1:13">
      <c r="A7" s="2">
        <v>4</v>
      </c>
      <c r="B7" s="2" t="s">
        <v>5</v>
      </c>
      <c r="C7" s="2" t="s">
        <v>31</v>
      </c>
      <c r="D7" s="2" t="s">
        <v>6</v>
      </c>
      <c r="E7" s="3" t="s">
        <v>44</v>
      </c>
      <c r="F7" s="2" t="s">
        <v>26</v>
      </c>
      <c r="G7" s="2" t="s">
        <v>0</v>
      </c>
      <c r="H7" s="2">
        <v>12</v>
      </c>
      <c r="I7" s="17">
        <f>VLOOKUP(F7,[1]Consignment!$F$4:$I$11,4,FALSE)</f>
        <v>55</v>
      </c>
      <c r="J7" s="17">
        <f t="shared" si="0"/>
        <v>24</v>
      </c>
      <c r="K7" s="17">
        <f t="shared" si="1"/>
        <v>96</v>
      </c>
      <c r="L7" s="17">
        <v>30</v>
      </c>
      <c r="M7" s="17">
        <f t="shared" si="2"/>
        <v>810</v>
      </c>
    </row>
    <row r="8" spans="1:13">
      <c r="A8" s="2">
        <v>5</v>
      </c>
      <c r="B8" s="2" t="s">
        <v>5</v>
      </c>
      <c r="C8" s="2" t="s">
        <v>32</v>
      </c>
      <c r="D8" s="2" t="s">
        <v>7</v>
      </c>
      <c r="E8" s="3" t="s">
        <v>44</v>
      </c>
      <c r="F8" s="2" t="s">
        <v>26</v>
      </c>
      <c r="G8" s="2" t="s">
        <v>0</v>
      </c>
      <c r="H8" s="2">
        <v>12</v>
      </c>
      <c r="I8" s="17">
        <f>VLOOKUP(F8,[1]Consignment!$F$4:$I$11,4,FALSE)</f>
        <v>55</v>
      </c>
      <c r="J8" s="17">
        <f t="shared" si="0"/>
        <v>24</v>
      </c>
      <c r="K8" s="17">
        <f t="shared" si="1"/>
        <v>96</v>
      </c>
      <c r="L8" s="17">
        <v>30</v>
      </c>
      <c r="M8" s="17">
        <f t="shared" si="2"/>
        <v>810</v>
      </c>
    </row>
    <row r="9" spans="1:13">
      <c r="A9" s="2">
        <v>6</v>
      </c>
      <c r="B9" s="2" t="s">
        <v>5</v>
      </c>
      <c r="C9" s="2" t="s">
        <v>33</v>
      </c>
      <c r="D9" s="2" t="s">
        <v>8</v>
      </c>
      <c r="E9" s="3" t="s">
        <v>44</v>
      </c>
      <c r="F9" s="2" t="s">
        <v>26</v>
      </c>
      <c r="G9" s="2" t="s">
        <v>0</v>
      </c>
      <c r="H9" s="2">
        <v>12</v>
      </c>
      <c r="I9" s="17">
        <f>VLOOKUP(F9,[1]Consignment!$F$4:$I$11,4,FALSE)</f>
        <v>55</v>
      </c>
      <c r="J9" s="17">
        <f t="shared" si="0"/>
        <v>24</v>
      </c>
      <c r="K9" s="17">
        <f t="shared" si="1"/>
        <v>96</v>
      </c>
      <c r="L9" s="17">
        <v>30</v>
      </c>
      <c r="M9" s="17">
        <f t="shared" si="2"/>
        <v>810</v>
      </c>
    </row>
    <row r="10" spans="1:13">
      <c r="A10" s="2">
        <v>7</v>
      </c>
      <c r="B10" s="2" t="s">
        <v>5</v>
      </c>
      <c r="C10" s="2" t="s">
        <v>34</v>
      </c>
      <c r="D10" s="2" t="s">
        <v>9</v>
      </c>
      <c r="E10" s="3" t="s">
        <v>44</v>
      </c>
      <c r="F10" s="2" t="s">
        <v>26</v>
      </c>
      <c r="G10" s="2" t="s">
        <v>0</v>
      </c>
      <c r="H10" s="2">
        <v>12</v>
      </c>
      <c r="I10" s="17">
        <f>VLOOKUP(F10,[1]Consignment!$F$4:$I$11,4,FALSE)</f>
        <v>55</v>
      </c>
      <c r="J10" s="17">
        <f t="shared" si="0"/>
        <v>24</v>
      </c>
      <c r="K10" s="17">
        <f t="shared" si="1"/>
        <v>96</v>
      </c>
      <c r="L10" s="17">
        <v>30</v>
      </c>
      <c r="M10" s="17">
        <f t="shared" si="2"/>
        <v>810</v>
      </c>
    </row>
    <row r="11" spans="1:13">
      <c r="A11" s="2">
        <v>8</v>
      </c>
      <c r="B11" s="2" t="s">
        <v>5</v>
      </c>
      <c r="C11" s="2" t="s">
        <v>35</v>
      </c>
      <c r="D11" s="2" t="s">
        <v>10</v>
      </c>
      <c r="E11" s="3" t="s">
        <v>44</v>
      </c>
      <c r="F11" s="2" t="s">
        <v>26</v>
      </c>
      <c r="G11" s="2" t="s">
        <v>0</v>
      </c>
      <c r="H11" s="2">
        <v>12</v>
      </c>
      <c r="I11" s="17">
        <f>VLOOKUP(F11,[1]Consignment!$F$4:$I$11,4,FALSE)</f>
        <v>55</v>
      </c>
      <c r="J11" s="17">
        <f t="shared" si="0"/>
        <v>24</v>
      </c>
      <c r="K11" s="17">
        <f t="shared" si="1"/>
        <v>96</v>
      </c>
      <c r="L11" s="17">
        <v>30</v>
      </c>
      <c r="M11" s="17">
        <f t="shared" si="2"/>
        <v>810</v>
      </c>
    </row>
    <row r="12" spans="1:13">
      <c r="A12" s="2">
        <v>9</v>
      </c>
      <c r="B12" s="2" t="s">
        <v>12</v>
      </c>
      <c r="C12" s="2" t="s">
        <v>36</v>
      </c>
      <c r="D12" s="2" t="s">
        <v>13</v>
      </c>
      <c r="E12" s="3" t="s">
        <v>44</v>
      </c>
      <c r="F12" s="2" t="s">
        <v>27</v>
      </c>
      <c r="G12" s="2" t="s">
        <v>11</v>
      </c>
      <c r="H12" s="2">
        <v>10</v>
      </c>
      <c r="I12" s="17">
        <f>VLOOKUP(F12,[1]Consignment!$F$4:$I$11,4,FALSE)</f>
        <v>55</v>
      </c>
      <c r="J12" s="17">
        <f t="shared" si="0"/>
        <v>20</v>
      </c>
      <c r="K12" s="17">
        <f t="shared" si="1"/>
        <v>80</v>
      </c>
      <c r="L12" s="17">
        <v>30</v>
      </c>
      <c r="M12" s="17">
        <f t="shared" si="2"/>
        <v>680</v>
      </c>
    </row>
    <row r="13" spans="1:13">
      <c r="A13" s="2">
        <v>10</v>
      </c>
      <c r="B13" s="2" t="s">
        <v>14</v>
      </c>
      <c r="C13" s="2" t="s">
        <v>37</v>
      </c>
      <c r="D13" s="2" t="s">
        <v>15</v>
      </c>
      <c r="E13" s="3" t="s">
        <v>44</v>
      </c>
      <c r="F13" s="2" t="s">
        <v>24</v>
      </c>
      <c r="G13" s="2" t="s">
        <v>0</v>
      </c>
      <c r="H13" s="2">
        <v>18</v>
      </c>
      <c r="I13" s="17">
        <f>VLOOKUP(F13,[1]Consignment!$F$4:$I$11,4,FALSE)</f>
        <v>55</v>
      </c>
      <c r="J13" s="17">
        <f t="shared" si="0"/>
        <v>36</v>
      </c>
      <c r="K13" s="17">
        <f t="shared" si="1"/>
        <v>144</v>
      </c>
      <c r="L13" s="17">
        <v>30</v>
      </c>
      <c r="M13" s="17">
        <f t="shared" si="2"/>
        <v>1200</v>
      </c>
    </row>
    <row r="14" spans="1:13">
      <c r="A14" s="2">
        <v>11</v>
      </c>
      <c r="B14" s="2" t="s">
        <v>16</v>
      </c>
      <c r="C14" s="2" t="s">
        <v>38</v>
      </c>
      <c r="D14" s="2" t="s">
        <v>17</v>
      </c>
      <c r="E14" s="3" t="s">
        <v>44</v>
      </c>
      <c r="F14" s="2" t="s">
        <v>26</v>
      </c>
      <c r="G14" s="2" t="s">
        <v>0</v>
      </c>
      <c r="H14" s="2">
        <v>13</v>
      </c>
      <c r="I14" s="17">
        <f>VLOOKUP(F14,[1]Consignment!$F$4:$I$11,4,FALSE)</f>
        <v>55</v>
      </c>
      <c r="J14" s="17">
        <f t="shared" si="0"/>
        <v>26</v>
      </c>
      <c r="K14" s="17">
        <f t="shared" si="1"/>
        <v>104</v>
      </c>
      <c r="L14" s="17">
        <v>30</v>
      </c>
      <c r="M14" s="17">
        <f t="shared" si="2"/>
        <v>875</v>
      </c>
    </row>
    <row r="15" spans="1:13">
      <c r="A15" s="2">
        <v>12</v>
      </c>
      <c r="B15" s="2" t="s">
        <v>16</v>
      </c>
      <c r="C15" s="2" t="s">
        <v>39</v>
      </c>
      <c r="D15" s="2" t="s">
        <v>18</v>
      </c>
      <c r="E15" s="3" t="s">
        <v>44</v>
      </c>
      <c r="F15" s="2" t="s">
        <v>26</v>
      </c>
      <c r="G15" s="2" t="s">
        <v>0</v>
      </c>
      <c r="H15" s="2">
        <v>13</v>
      </c>
      <c r="I15" s="17">
        <f>VLOOKUP(F15,[1]Consignment!$F$4:$I$11,4,FALSE)</f>
        <v>55</v>
      </c>
      <c r="J15" s="17">
        <f t="shared" si="0"/>
        <v>26</v>
      </c>
      <c r="K15" s="17">
        <f t="shared" si="1"/>
        <v>104</v>
      </c>
      <c r="L15" s="17">
        <v>30</v>
      </c>
      <c r="M15" s="17">
        <f t="shared" si="2"/>
        <v>875</v>
      </c>
    </row>
    <row r="16" spans="1:13">
      <c r="A16" s="2">
        <v>13</v>
      </c>
      <c r="B16" s="2" t="s">
        <v>16</v>
      </c>
      <c r="C16" s="2" t="s">
        <v>40</v>
      </c>
      <c r="D16" s="2" t="s">
        <v>19</v>
      </c>
      <c r="E16" s="3" t="s">
        <v>44</v>
      </c>
      <c r="F16" s="2" t="s">
        <v>26</v>
      </c>
      <c r="G16" s="2" t="s">
        <v>0</v>
      </c>
      <c r="H16" s="2">
        <v>37</v>
      </c>
      <c r="I16" s="17">
        <f>VLOOKUP(F16,[1]Consignment!$F$4:$I$11,4,FALSE)</f>
        <v>55</v>
      </c>
      <c r="J16" s="17">
        <f t="shared" si="0"/>
        <v>74</v>
      </c>
      <c r="K16" s="17">
        <f t="shared" si="1"/>
        <v>296</v>
      </c>
      <c r="L16" s="17">
        <v>30</v>
      </c>
      <c r="M16" s="17">
        <f t="shared" si="2"/>
        <v>2435</v>
      </c>
    </row>
    <row r="17" spans="1:13">
      <c r="A17" s="2">
        <v>14</v>
      </c>
      <c r="B17" s="2" t="s">
        <v>20</v>
      </c>
      <c r="C17" s="2" t="s">
        <v>41</v>
      </c>
      <c r="D17" s="2" t="s">
        <v>21</v>
      </c>
      <c r="E17" s="3" t="s">
        <v>44</v>
      </c>
      <c r="F17" s="2" t="s">
        <v>25</v>
      </c>
      <c r="G17" s="2" t="s">
        <v>0</v>
      </c>
      <c r="H17" s="2">
        <v>14</v>
      </c>
      <c r="I17" s="17">
        <v>55</v>
      </c>
      <c r="J17" s="17">
        <f t="shared" si="0"/>
        <v>28</v>
      </c>
      <c r="K17" s="17">
        <f t="shared" si="1"/>
        <v>112</v>
      </c>
      <c r="L17" s="17">
        <v>30</v>
      </c>
      <c r="M17" s="17">
        <f t="shared" si="2"/>
        <v>940</v>
      </c>
    </row>
    <row r="18" spans="1:13">
      <c r="A18" s="2">
        <v>15</v>
      </c>
      <c r="B18" s="2" t="s">
        <v>22</v>
      </c>
      <c r="C18" s="2" t="s">
        <v>42</v>
      </c>
      <c r="D18" s="2" t="s">
        <v>23</v>
      </c>
      <c r="E18" s="3" t="s">
        <v>44</v>
      </c>
      <c r="F18" s="2" t="s">
        <v>24</v>
      </c>
      <c r="G18" s="2" t="s">
        <v>11</v>
      </c>
      <c r="H18" s="2">
        <v>27</v>
      </c>
      <c r="I18" s="17">
        <f>VLOOKUP(F18,[1]Consignment!$F$4:$I$11,4,FALSE)</f>
        <v>55</v>
      </c>
      <c r="J18" s="17">
        <f t="shared" si="0"/>
        <v>54</v>
      </c>
      <c r="K18" s="17">
        <f t="shared" si="1"/>
        <v>216</v>
      </c>
      <c r="L18" s="17">
        <v>30</v>
      </c>
      <c r="M18" s="17">
        <f t="shared" si="2"/>
        <v>1785</v>
      </c>
    </row>
    <row r="19" spans="1:13" s="1" customFormat="1">
      <c r="A19" s="10" t="s">
        <v>61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3">
        <f>SUM(M4:M18)</f>
        <v>16635</v>
      </c>
    </row>
    <row r="20" spans="1:13" s="16" customFormat="1">
      <c r="A20" s="4" t="s">
        <v>58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1:13" s="16" customFormat="1">
      <c r="A21" s="4" t="s">
        <v>60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s="16" customFormat="1" ht="30" customHeight="1">
      <c r="A22" s="14" t="s">
        <v>59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</sheetData>
  <mergeCells count="8">
    <mergeCell ref="A1:H1"/>
    <mergeCell ref="I1:M1"/>
    <mergeCell ref="A2:H2"/>
    <mergeCell ref="I2:M2"/>
    <mergeCell ref="A19:L19"/>
    <mergeCell ref="A20:L20"/>
    <mergeCell ref="A21:L21"/>
    <mergeCell ref="A22:L22"/>
  </mergeCells>
  <conditionalFormatting sqref="C1:C2">
    <cfRule type="duplicateValues" dxfId="2" priority="2"/>
  </conditionalFormatting>
  <conditionalFormatting sqref="C19:C2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2025-10-10T03:44:17Z</dcterms:created>
  <dcterms:modified xsi:type="dcterms:W3CDTF">2025-10-10T03:46:10Z</dcterms:modified>
</cp:coreProperties>
</file>