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Sheet1!$A$7:$K$39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F37" i="1"/>
  <c r="I35"/>
  <c r="H35"/>
  <c r="G35"/>
  <c r="I34"/>
  <c r="H34"/>
  <c r="G34"/>
  <c r="I33"/>
  <c r="H33"/>
  <c r="G33"/>
  <c r="K33" s="1"/>
  <c r="I32"/>
  <c r="H32"/>
  <c r="G32"/>
  <c r="K32" s="1"/>
  <c r="I31"/>
  <c r="H31"/>
  <c r="G31"/>
  <c r="I30"/>
  <c r="H30"/>
  <c r="G30"/>
  <c r="I29"/>
  <c r="H29"/>
  <c r="G29"/>
  <c r="I28"/>
  <c r="H28"/>
  <c r="G28"/>
  <c r="K28" s="1"/>
  <c r="I27"/>
  <c r="H27"/>
  <c r="G27"/>
  <c r="I26"/>
  <c r="H26"/>
  <c r="G26"/>
  <c r="I25"/>
  <c r="H25"/>
  <c r="G25"/>
  <c r="I24"/>
  <c r="H24"/>
  <c r="G24"/>
  <c r="K24" s="1"/>
  <c r="I23"/>
  <c r="H23"/>
  <c r="G23"/>
  <c r="I22"/>
  <c r="H22"/>
  <c r="G22"/>
  <c r="I21"/>
  <c r="H21"/>
  <c r="G21"/>
  <c r="I20"/>
  <c r="H20"/>
  <c r="G20"/>
  <c r="K20" s="1"/>
  <c r="I19"/>
  <c r="H19"/>
  <c r="G19"/>
  <c r="I18"/>
  <c r="H18"/>
  <c r="G18"/>
  <c r="I17"/>
  <c r="H17"/>
  <c r="G17"/>
  <c r="I16"/>
  <c r="H16"/>
  <c r="G16"/>
  <c r="K16" s="1"/>
  <c r="I15"/>
  <c r="H15"/>
  <c r="G15"/>
  <c r="I14"/>
  <c r="H14"/>
  <c r="G14"/>
  <c r="I13"/>
  <c r="H13"/>
  <c r="G13"/>
  <c r="I12"/>
  <c r="H12"/>
  <c r="G12"/>
  <c r="K12" s="1"/>
  <c r="I11"/>
  <c r="H11"/>
  <c r="G11"/>
  <c r="I10"/>
  <c r="H10"/>
  <c r="G10"/>
  <c r="I9"/>
  <c r="H9"/>
  <c r="G9"/>
  <c r="I8"/>
  <c r="H8"/>
  <c r="G8"/>
  <c r="K8" s="1"/>
  <c r="K13" l="1"/>
  <c r="K11"/>
  <c r="K21"/>
  <c r="K29"/>
  <c r="K9"/>
  <c r="K25"/>
  <c r="K17"/>
  <c r="K10"/>
  <c r="K14"/>
  <c r="K18"/>
  <c r="K22"/>
  <c r="K26"/>
  <c r="K30"/>
  <c r="K34"/>
  <c r="K15"/>
  <c r="K19"/>
  <c r="K23"/>
  <c r="K27"/>
  <c r="K31"/>
  <c r="K35"/>
  <c r="K36" l="1"/>
</calcChain>
</file>

<file path=xl/sharedStrings.xml><?xml version="1.0" encoding="utf-8"?>
<sst xmlns="http://schemas.openxmlformats.org/spreadsheetml/2006/main" count="108" uniqueCount="97">
  <si>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</si>
  <si>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</si>
  <si>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</si>
  <si>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</si>
  <si>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</si>
  <si>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</si>
  <si>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</si>
  <si>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</si>
  <si>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</si>
  <si>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</si>
  <si>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SL.</t>
  </si>
  <si>
    <t>CASE</t>
  </si>
  <si>
    <t>AMT.</t>
  </si>
  <si>
    <t>LR NO.</t>
  </si>
  <si>
    <t>HSN CODE : 996791</t>
  </si>
  <si>
    <t>M/S MYSORE POLYMERS &amp; RUBBER PRODUCTS LIMITED</t>
  </si>
  <si>
    <t>SAMANTA SAHI, CUTTACK</t>
  </si>
  <si>
    <t>GSTIN : 21AABCM3490J1ZM</t>
  </si>
  <si>
    <t>INV. NO.</t>
  </si>
  <si>
    <t>HML</t>
  </si>
  <si>
    <t>DD.CH.</t>
  </si>
  <si>
    <t>LR CH.</t>
  </si>
  <si>
    <t>ANGUL</t>
  </si>
  <si>
    <t>JAJPUR TOWN</t>
  </si>
  <si>
    <t>BANARPAL</t>
  </si>
  <si>
    <t>ATHAGARH</t>
  </si>
  <si>
    <t>BHADRAK</t>
  </si>
  <si>
    <t>BARIPADA</t>
  </si>
  <si>
    <t>GHASIPURA</t>
  </si>
  <si>
    <t>KHURDA</t>
  </si>
  <si>
    <t>BALASORE</t>
  </si>
  <si>
    <t>TALCHER</t>
  </si>
  <si>
    <t>PARADEEP</t>
  </si>
  <si>
    <t>281</t>
  </si>
  <si>
    <t>BALISAHI</t>
  </si>
  <si>
    <t>MONTH   : JULY, 2021</t>
  </si>
  <si>
    <t>INVOICE DATE : 31/07/2021</t>
  </si>
  <si>
    <t>TUBE RATE</t>
  </si>
  <si>
    <t>PL/MA/03188/21-22</t>
  </si>
  <si>
    <t>303</t>
  </si>
  <si>
    <t>PL/DO/03370/21-22</t>
  </si>
  <si>
    <t>297</t>
  </si>
  <si>
    <t>PL/DO/03476/21-22</t>
  </si>
  <si>
    <t>301</t>
  </si>
  <si>
    <t>JAJPUR ROAD</t>
  </si>
  <si>
    <t>PL/MA/03319/21-22</t>
  </si>
  <si>
    <t>296</t>
  </si>
  <si>
    <t>PL/MA/03353/21-22</t>
  </si>
  <si>
    <t>295</t>
  </si>
  <si>
    <t>PL/MA/03473/21-22</t>
  </si>
  <si>
    <t>294</t>
  </si>
  <si>
    <t>BARAGARH</t>
  </si>
  <si>
    <t>PL/DO/03674/21-22</t>
  </si>
  <si>
    <t>PL/MA/03907/21-22</t>
  </si>
  <si>
    <t>PL/MA/03910/21-22</t>
  </si>
  <si>
    <t>316</t>
  </si>
  <si>
    <t>PL/MA/03927/21-22</t>
  </si>
  <si>
    <t>PL/MA/04131/21-22</t>
  </si>
  <si>
    <t>326</t>
  </si>
  <si>
    <t>PL/DO/04330/21-22</t>
  </si>
  <si>
    <t>PANIKOILI</t>
  </si>
  <si>
    <t>PL/DO/04548/21-22</t>
  </si>
  <si>
    <t>337</t>
  </si>
  <si>
    <t>PL/DO/04730/21-22</t>
  </si>
  <si>
    <t>142</t>
  </si>
  <si>
    <t>PL/MA/04521/21-22</t>
  </si>
  <si>
    <t>333</t>
  </si>
  <si>
    <t>PL/DO/04869/21-22</t>
  </si>
  <si>
    <t>347</t>
  </si>
  <si>
    <t>KENDRAPARA</t>
  </si>
  <si>
    <t>PL/DO/04966/21-22</t>
  </si>
  <si>
    <t>354</t>
  </si>
  <si>
    <t>PL/DO/04992/21-22</t>
  </si>
  <si>
    <t>352</t>
  </si>
  <si>
    <t>PL/MA/04766/21-22</t>
  </si>
  <si>
    <t>355</t>
  </si>
  <si>
    <t>PL/DO/05061/21-22</t>
  </si>
  <si>
    <t>348</t>
  </si>
  <si>
    <t>PL/DO/05193/21-22</t>
  </si>
  <si>
    <t>357</t>
  </si>
  <si>
    <t>BALICHANDRAPUR</t>
  </si>
  <si>
    <t>PL/MA/05212/21-22</t>
  </si>
  <si>
    <t>359</t>
  </si>
  <si>
    <t>PL/MA/05468/21-22</t>
  </si>
  <si>
    <t>384</t>
  </si>
  <si>
    <t>PL/MA/05523/21-22</t>
  </si>
  <si>
    <t>390</t>
  </si>
  <si>
    <t>PL/DO/06115/21-22</t>
  </si>
  <si>
    <t>398</t>
  </si>
  <si>
    <t>PL/MA/05798/21-22</t>
  </si>
  <si>
    <t>406</t>
  </si>
  <si>
    <t>PL/MA/05815/21-22</t>
  </si>
  <si>
    <t>PL/MA/05998/21-22</t>
  </si>
  <si>
    <t>408</t>
  </si>
  <si>
    <t>KINDLY ,VERIFY &amp; CONFIRM US  WITHIN 7 DAYS , ELSE GST WILL BE FILLED  ON 20TH AUGUST, 2021.</t>
  </si>
  <si>
    <t>(RUPEES SIX THOUSAND ONE HUNDRED THIRTY EIGHT ONLY)</t>
  </si>
  <si>
    <t>BILL NO.   :    INV-18236/21-22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</si>
</sst>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theme="1"/>
      <name val="URW Palladio L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u/>
      <sz val="9"/>
      <color theme="1"/>
      <name val="Calibri"/>
      <family val="2"/>
    </font>
    <font>
      <sz val="9"/>
      <color rgb="FF000000"/>
      <name val="Kinnari"/>
    </font>
    <font>
      <b/>
      <sz val="10"/>
      <color rgb="FF000000"/>
      <name val="Kinnari"/>
    </font>
    <font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1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12" fillId="2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right" vertical="center"/>
    </xf>
    <xf numFmtId="2" fontId="16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right" vertical="center"/>
    </xf>
    <xf numFmtId="2" fontId="16" fillId="0" borderId="3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2">
          <cell r="D2" t="str">
            <v>APRIL, 2020.</v>
          </cell>
          <cell r="E2" t="str">
            <v>APRIL, 2020</v>
          </cell>
          <cell r="F2" t="str">
            <v>APRIL, 2020</v>
          </cell>
          <cell r="G2" t="str">
            <v>APRIL, 2020</v>
          </cell>
          <cell r="H2" t="str">
            <v>APRIL, 2020</v>
          </cell>
          <cell r="I2" t="str">
            <v>MAY, 21</v>
          </cell>
          <cell r="J2" t="str">
            <v>MAY, 21</v>
          </cell>
        </row>
        <row r="3">
          <cell r="C3" t="str">
            <v>DESTINATION</v>
          </cell>
          <cell r="D3" t="str">
            <v>NEW. BATY RATE</v>
          </cell>
          <cell r="E3" t="str">
            <v>NEW. TUBE RATE</v>
          </cell>
          <cell r="F3" t="str">
            <v>NEW. BIG TYRE RATE</v>
          </cell>
          <cell r="G3" t="str">
            <v>NEW. SMALL TYRE RATE</v>
          </cell>
          <cell r="H3" t="str">
            <v>NEW. UPS RATE</v>
          </cell>
          <cell r="I3" t="str">
            <v>NEW. BATY RATE</v>
          </cell>
          <cell r="J3" t="str">
            <v>NEW. TUBE RATE</v>
          </cell>
        </row>
        <row r="4">
          <cell r="C4" t="str">
            <v>ANGUL</v>
          </cell>
          <cell r="E4">
            <v>75</v>
          </cell>
          <cell r="F4">
            <v>95</v>
          </cell>
          <cell r="G4">
            <v>95</v>
          </cell>
          <cell r="J4">
            <v>85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125</v>
          </cell>
          <cell r="E6">
            <v>80</v>
          </cell>
          <cell r="F6">
            <v>145</v>
          </cell>
          <cell r="I6">
            <v>135</v>
          </cell>
          <cell r="J6">
            <v>90</v>
          </cell>
        </row>
        <row r="7">
          <cell r="C7" t="str">
            <v>BALUGAON</v>
          </cell>
          <cell r="E7">
            <v>90</v>
          </cell>
          <cell r="F7">
            <v>130</v>
          </cell>
          <cell r="H7">
            <v>60</v>
          </cell>
          <cell r="J7">
            <v>100</v>
          </cell>
        </row>
        <row r="8">
          <cell r="C8" t="str">
            <v>BANARPAL</v>
          </cell>
          <cell r="E8">
            <v>75</v>
          </cell>
          <cell r="J8">
            <v>85</v>
          </cell>
        </row>
        <row r="9">
          <cell r="C9" t="str">
            <v>BANPUR</v>
          </cell>
          <cell r="E9">
            <v>100</v>
          </cell>
          <cell r="J9">
            <v>110</v>
          </cell>
        </row>
        <row r="10">
          <cell r="C10" t="str">
            <v>BARIPADA</v>
          </cell>
          <cell r="E10">
            <v>80</v>
          </cell>
          <cell r="F10">
            <v>145</v>
          </cell>
          <cell r="J10">
            <v>90</v>
          </cell>
        </row>
        <row r="11">
          <cell r="C11" t="str">
            <v>BEGUNIA</v>
          </cell>
          <cell r="E11">
            <v>75</v>
          </cell>
          <cell r="F11">
            <v>125</v>
          </cell>
          <cell r="H11">
            <v>65</v>
          </cell>
          <cell r="J11">
            <v>85</v>
          </cell>
        </row>
        <row r="12">
          <cell r="C12" t="str">
            <v>BERHAMPUR</v>
          </cell>
          <cell r="E12">
            <v>75</v>
          </cell>
          <cell r="F12">
            <v>115</v>
          </cell>
          <cell r="H12">
            <v>55</v>
          </cell>
          <cell r="J12">
            <v>85</v>
          </cell>
        </row>
        <row r="13">
          <cell r="C13" t="str">
            <v>BHADRAK</v>
          </cell>
          <cell r="E13">
            <v>75</v>
          </cell>
          <cell r="F13">
            <v>115</v>
          </cell>
          <cell r="H13">
            <v>55</v>
          </cell>
          <cell r="J13">
            <v>85</v>
          </cell>
        </row>
        <row r="14">
          <cell r="C14" t="str">
            <v>BHUBAN</v>
          </cell>
          <cell r="H14">
            <v>75</v>
          </cell>
        </row>
        <row r="15">
          <cell r="C15" t="str">
            <v>BOLANGIR</v>
          </cell>
          <cell r="E15">
            <v>135</v>
          </cell>
          <cell r="J15">
            <v>145</v>
          </cell>
        </row>
        <row r="16">
          <cell r="C16" t="str">
            <v>CHANDIKHOL</v>
          </cell>
          <cell r="E16">
            <v>75</v>
          </cell>
          <cell r="F16">
            <v>105</v>
          </cell>
          <cell r="J16">
            <v>85</v>
          </cell>
        </row>
        <row r="17">
          <cell r="C17" t="str">
            <v>DHENKANAL</v>
          </cell>
          <cell r="E17">
            <v>75</v>
          </cell>
          <cell r="F17">
            <v>130</v>
          </cell>
          <cell r="J17">
            <v>85</v>
          </cell>
        </row>
        <row r="18">
          <cell r="C18" t="str">
            <v>JAGATSINGHPUR</v>
          </cell>
          <cell r="G18">
            <v>75</v>
          </cell>
          <cell r="H18">
            <v>55</v>
          </cell>
        </row>
        <row r="19">
          <cell r="C19" t="str">
            <v>JAJPUR ROAD</v>
          </cell>
          <cell r="E19">
            <v>75</v>
          </cell>
          <cell r="F19">
            <v>130</v>
          </cell>
          <cell r="J19">
            <v>85</v>
          </cell>
        </row>
        <row r="20">
          <cell r="C20" t="str">
            <v>JAJPUR TOWN</v>
          </cell>
          <cell r="E20">
            <v>75</v>
          </cell>
          <cell r="F20">
            <v>130</v>
          </cell>
          <cell r="H20">
            <v>60</v>
          </cell>
          <cell r="J20">
            <v>85</v>
          </cell>
        </row>
        <row r="21">
          <cell r="C21" t="str">
            <v>JALESWAR</v>
          </cell>
          <cell r="E21">
            <v>75</v>
          </cell>
          <cell r="F21">
            <v>130</v>
          </cell>
          <cell r="J21">
            <v>85</v>
          </cell>
        </row>
        <row r="22">
          <cell r="C22" t="str">
            <v>JARKA</v>
          </cell>
          <cell r="E22">
            <v>70</v>
          </cell>
          <cell r="F22">
            <v>105</v>
          </cell>
          <cell r="H22">
            <v>60</v>
          </cell>
          <cell r="J22">
            <v>80</v>
          </cell>
        </row>
        <row r="23">
          <cell r="C23" t="str">
            <v>JEYPORE</v>
          </cell>
          <cell r="E23">
            <v>135</v>
          </cell>
          <cell r="F23">
            <v>175</v>
          </cell>
          <cell r="J23">
            <v>145</v>
          </cell>
        </row>
        <row r="24">
          <cell r="C24" t="str">
            <v>JHARSUGUDA</v>
          </cell>
          <cell r="E24">
            <v>175</v>
          </cell>
          <cell r="J24">
            <v>185</v>
          </cell>
        </row>
        <row r="25">
          <cell r="C25" t="str">
            <v>KENDRAPARA</v>
          </cell>
          <cell r="E25">
            <v>70</v>
          </cell>
          <cell r="F25">
            <v>125</v>
          </cell>
          <cell r="H25">
            <v>60</v>
          </cell>
          <cell r="J25">
            <v>80</v>
          </cell>
        </row>
        <row r="26">
          <cell r="C26" t="str">
            <v>KEONJHAR</v>
          </cell>
          <cell r="E26">
            <v>75</v>
          </cell>
          <cell r="F26">
            <v>105</v>
          </cell>
          <cell r="J26">
            <v>85</v>
          </cell>
        </row>
        <row r="27">
          <cell r="C27" t="str">
            <v>KHURDA</v>
          </cell>
          <cell r="E27">
            <v>75</v>
          </cell>
          <cell r="F27">
            <v>105</v>
          </cell>
          <cell r="J27">
            <v>85</v>
          </cell>
        </row>
        <row r="28">
          <cell r="C28" t="str">
            <v>KUJANG</v>
          </cell>
          <cell r="D28">
            <v>95</v>
          </cell>
          <cell r="E28">
            <v>15</v>
          </cell>
          <cell r="F28">
            <v>125</v>
          </cell>
          <cell r="I28">
            <v>105</v>
          </cell>
          <cell r="J28">
            <v>25</v>
          </cell>
        </row>
        <row r="29">
          <cell r="C29" t="str">
            <v>MALKANGIRI</v>
          </cell>
          <cell r="E29">
            <v>175</v>
          </cell>
          <cell r="F29">
            <v>225</v>
          </cell>
          <cell r="J29">
            <v>185</v>
          </cell>
        </row>
        <row r="30">
          <cell r="C30" t="str">
            <v>NAYAGARH</v>
          </cell>
          <cell r="D30">
            <v>95</v>
          </cell>
          <cell r="E30">
            <v>75</v>
          </cell>
          <cell r="F30">
            <v>125</v>
          </cell>
          <cell r="H30">
            <v>65</v>
          </cell>
          <cell r="I30">
            <v>105</v>
          </cell>
          <cell r="J30">
            <v>85</v>
          </cell>
        </row>
        <row r="31">
          <cell r="C31" t="str">
            <v>PARADEEP</v>
          </cell>
          <cell r="E31">
            <v>75</v>
          </cell>
          <cell r="F31">
            <v>130</v>
          </cell>
          <cell r="H31">
            <v>60</v>
          </cell>
          <cell r="J31">
            <v>85</v>
          </cell>
        </row>
        <row r="32">
          <cell r="C32" t="str">
            <v>PATTAMUNDAI</v>
          </cell>
          <cell r="E32">
            <v>75</v>
          </cell>
          <cell r="F32">
            <v>125</v>
          </cell>
          <cell r="H32">
            <v>65</v>
          </cell>
          <cell r="J32">
            <v>85</v>
          </cell>
        </row>
        <row r="33">
          <cell r="C33" t="str">
            <v>PURI</v>
          </cell>
          <cell r="E33">
            <v>75</v>
          </cell>
          <cell r="F33">
            <v>125</v>
          </cell>
          <cell r="H33">
            <v>60</v>
          </cell>
          <cell r="J33">
            <v>85</v>
          </cell>
        </row>
        <row r="34">
          <cell r="C34" t="str">
            <v>RAHAMA</v>
          </cell>
          <cell r="E34">
            <v>75</v>
          </cell>
          <cell r="F34">
            <v>105</v>
          </cell>
          <cell r="J34">
            <v>85</v>
          </cell>
        </row>
        <row r="35">
          <cell r="C35" t="str">
            <v>RAJ SUNAKHALA</v>
          </cell>
          <cell r="H35">
            <v>65</v>
          </cell>
        </row>
        <row r="36">
          <cell r="C36" t="str">
            <v>RAYAGADA</v>
          </cell>
          <cell r="E36">
            <v>135</v>
          </cell>
          <cell r="F36">
            <v>175</v>
          </cell>
          <cell r="J36">
            <v>145</v>
          </cell>
        </row>
        <row r="37">
          <cell r="C37" t="str">
            <v>SAMBALPUR</v>
          </cell>
          <cell r="E37">
            <v>135</v>
          </cell>
          <cell r="J37">
            <v>145</v>
          </cell>
        </row>
        <row r="38">
          <cell r="C38" t="str">
            <v>SORO</v>
          </cell>
          <cell r="E38">
            <v>95</v>
          </cell>
          <cell r="J38">
            <v>105</v>
          </cell>
        </row>
        <row r="39">
          <cell r="C39" t="str">
            <v>TALCHER</v>
          </cell>
          <cell r="E39">
            <v>75</v>
          </cell>
          <cell r="F39">
            <v>135</v>
          </cell>
          <cell r="H39">
            <v>60</v>
          </cell>
          <cell r="J39">
            <v>85</v>
          </cell>
        </row>
        <row r="40">
          <cell r="C40" t="str">
            <v>PANIKOILI</v>
          </cell>
          <cell r="E40">
            <v>75</v>
          </cell>
          <cell r="J40">
            <v>85</v>
          </cell>
        </row>
        <row r="41">
          <cell r="C41" t="str">
            <v>SOUTH BALANDA</v>
          </cell>
          <cell r="E41">
            <v>85</v>
          </cell>
          <cell r="J41">
            <v>95</v>
          </cell>
        </row>
        <row r="42">
          <cell r="C42" t="str">
            <v>ATHAGARH</v>
          </cell>
          <cell r="E42">
            <v>65</v>
          </cell>
          <cell r="J42">
            <v>75</v>
          </cell>
        </row>
        <row r="43">
          <cell r="C43" t="str">
            <v>KARANJIA</v>
          </cell>
          <cell r="E43">
            <v>95</v>
          </cell>
          <cell r="J43">
            <v>105</v>
          </cell>
        </row>
        <row r="44">
          <cell r="C44" t="str">
            <v>DUHURIA</v>
          </cell>
          <cell r="E44">
            <v>70</v>
          </cell>
          <cell r="F44">
            <v>125</v>
          </cell>
          <cell r="H44">
            <v>60</v>
          </cell>
          <cell r="J44">
            <v>80</v>
          </cell>
        </row>
        <row r="45">
          <cell r="C45" t="str">
            <v>JODA</v>
          </cell>
          <cell r="E45">
            <v>95</v>
          </cell>
          <cell r="J45">
            <v>105</v>
          </cell>
        </row>
        <row r="46">
          <cell r="C46" t="str">
            <v>BARBIL</v>
          </cell>
          <cell r="J46">
            <v>120</v>
          </cell>
        </row>
        <row r="47">
          <cell r="C47" t="str">
            <v>NIMAPARA</v>
          </cell>
          <cell r="J47">
            <v>75</v>
          </cell>
        </row>
        <row r="48">
          <cell r="C48" t="str">
            <v>BAMBARI</v>
          </cell>
          <cell r="J48">
            <v>105</v>
          </cell>
        </row>
        <row r="49">
          <cell r="C49" t="str">
            <v>TANGI</v>
          </cell>
          <cell r="J49">
            <v>100</v>
          </cell>
        </row>
        <row r="50">
          <cell r="C50" t="str">
            <v>KUAKHIA</v>
          </cell>
          <cell r="J50">
            <v>85</v>
          </cell>
        </row>
        <row r="51">
          <cell r="C51" t="str">
            <v>GHASIPURA</v>
          </cell>
          <cell r="J51">
            <v>125</v>
          </cell>
        </row>
        <row r="52">
          <cell r="C52" t="str">
            <v>PALLAHARA</v>
          </cell>
          <cell r="J52">
            <v>150</v>
          </cell>
        </row>
        <row r="53">
          <cell r="C53" t="str">
            <v>BETANATI</v>
          </cell>
          <cell r="J53">
            <v>130</v>
          </cell>
        </row>
        <row r="54">
          <cell r="C54" t="str">
            <v>BALISAHI</v>
          </cell>
          <cell r="J54">
            <v>120</v>
          </cell>
        </row>
        <row r="55">
          <cell r="C55" t="str">
            <v>BARAGARH</v>
          </cell>
          <cell r="J55">
            <v>185</v>
          </cell>
        </row>
        <row r="56">
          <cell r="C56" t="str">
            <v>BALICHANDRAPUR</v>
          </cell>
          <cell r="J56">
            <v>85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zoomScale="160" zoomScaleNormal="160" workbookViewId="0">
      <selection activeCell="M6" sqref="M6"/>
    </sheetView>
  </sheetViews>
  <sheetFormatPr defaultRowHeight="14.45" customHeight="1"/>
  <cols>
    <col min="1" max="1" width="4.28515625" style="16" customWidth="1"/>
    <col min="2" max="2" width="10.7109375" style="10" bestFit="1" customWidth="1"/>
    <col min="3" max="3" width="17.85546875" style="11" bestFit="1" customWidth="1"/>
    <col min="4" max="4" width="7.42578125" style="12" bestFit="1" customWidth="1"/>
    <col min="5" max="5" width="17.85546875" style="12" bestFit="1" customWidth="1"/>
    <col min="6" max="6" width="6.140625" style="12" customWidth="1"/>
    <col min="7" max="7" width="6.5703125" style="13" customWidth="1"/>
    <col min="8" max="8" width="6.140625" style="13" customWidth="1"/>
    <col min="9" max="9" width="7.42578125" style="13" customWidth="1"/>
    <col min="10" max="10" width="6.7109375" style="14" customWidth="1"/>
    <col min="11" max="11" width="7.5703125" style="28" customWidth="1"/>
    <col min="12" max="16384" width="9.140625" style="8"/>
  </cols>
  <sheetData>
    <row r="1" spans="1:11" s="6" customFormat="1" ht="14.45" customHeight="1">
      <c r="A1" s="26" t="s">
        <v>0</v>
      </c>
      <c r="B1" s="34"/>
      <c r="C1" s="21"/>
      <c r="D1" s="21"/>
      <c r="E1" s="21"/>
      <c r="H1" s="30" t="s">
        <v>35</v>
      </c>
    </row>
    <row r="2" spans="1:11" s="6" customFormat="1" ht="14.45" customHeight="1">
      <c r="A2" s="32" t="s">
        <v>15</v>
      </c>
      <c r="B2" s="35"/>
      <c r="C2" s="21"/>
      <c r="D2" s="21"/>
      <c r="E2" s="21"/>
      <c r="H2" s="30" t="s">
        <v>96</v>
      </c>
    </row>
    <row r="3" spans="1:11" s="6" customFormat="1" ht="14.45" customHeight="1">
      <c r="A3" s="33" t="s">
        <v>16</v>
      </c>
      <c r="B3" s="36"/>
      <c r="C3" s="21"/>
      <c r="D3" s="21"/>
      <c r="E3" s="21"/>
      <c r="H3" s="30" t="s">
        <v>36</v>
      </c>
    </row>
    <row r="4" spans="1:11" s="6" customFormat="1" ht="14.45" customHeight="1">
      <c r="A4" s="33" t="s">
        <v>17</v>
      </c>
      <c r="B4" s="36"/>
      <c r="C4" s="21"/>
      <c r="D4" s="21"/>
      <c r="E4" s="21"/>
      <c r="H4" s="30" t="s">
        <v>1</v>
      </c>
    </row>
    <row r="5" spans="1:11" s="6" customFormat="1" ht="14.45" customHeight="1">
      <c r="A5" s="37"/>
      <c r="B5" s="36"/>
      <c r="C5" s="21"/>
      <c r="D5" s="21"/>
      <c r="E5" s="21"/>
      <c r="H5" s="30" t="s">
        <v>14</v>
      </c>
    </row>
    <row r="6" spans="1:11" s="6" customFormat="1" ht="14.45" customHeight="1">
      <c r="A6" s="26"/>
      <c r="B6" s="22"/>
      <c r="C6" s="23"/>
      <c r="D6" s="23"/>
      <c r="E6" s="23"/>
      <c r="F6" s="23"/>
      <c r="G6" s="24"/>
      <c r="H6" s="24"/>
      <c r="I6" s="24"/>
      <c r="J6" s="25"/>
    </row>
    <row r="7" spans="1:11" s="31" customFormat="1" ht="25.5">
      <c r="A7" s="41" t="s">
        <v>10</v>
      </c>
      <c r="B7" s="42" t="s">
        <v>5</v>
      </c>
      <c r="C7" s="41" t="s">
        <v>13</v>
      </c>
      <c r="D7" s="41" t="s">
        <v>18</v>
      </c>
      <c r="E7" s="41" t="s">
        <v>6</v>
      </c>
      <c r="F7" s="41" t="s">
        <v>11</v>
      </c>
      <c r="G7" s="41" t="s">
        <v>37</v>
      </c>
      <c r="H7" s="41" t="s">
        <v>19</v>
      </c>
      <c r="I7" s="41" t="s">
        <v>20</v>
      </c>
      <c r="J7" s="41" t="s">
        <v>21</v>
      </c>
      <c r="K7" s="41" t="s">
        <v>12</v>
      </c>
    </row>
    <row r="8" spans="1:11" s="31" customFormat="1" ht="14.45" customHeight="1">
      <c r="A8" s="43">
        <v>1</v>
      </c>
      <c r="B8" s="44">
        <v>44378</v>
      </c>
      <c r="C8" s="43" t="s">
        <v>38</v>
      </c>
      <c r="D8" s="45" t="s">
        <v>39</v>
      </c>
      <c r="E8" s="45" t="s">
        <v>24</v>
      </c>
      <c r="F8" s="46">
        <v>3</v>
      </c>
      <c r="G8" s="47">
        <f>VLOOKUP(E8,'[1]MYSORE POLYMER'!$C:$J,8,FALSE)</f>
        <v>85</v>
      </c>
      <c r="H8" s="47">
        <f>F8*2</f>
        <v>6</v>
      </c>
      <c r="I8" s="47">
        <f>F8*15</f>
        <v>45</v>
      </c>
      <c r="J8" s="47">
        <v>30</v>
      </c>
      <c r="K8" s="47">
        <f>F8*G8+H8+I8+J8</f>
        <v>336</v>
      </c>
    </row>
    <row r="9" spans="1:11" s="31" customFormat="1" ht="14.45" customHeight="1">
      <c r="A9" s="43">
        <v>2</v>
      </c>
      <c r="B9" s="44">
        <v>44378</v>
      </c>
      <c r="C9" s="43" t="s">
        <v>40</v>
      </c>
      <c r="D9" s="45" t="s">
        <v>41</v>
      </c>
      <c r="E9" s="45" t="s">
        <v>28</v>
      </c>
      <c r="F9" s="46">
        <v>1</v>
      </c>
      <c r="G9" s="47">
        <f>VLOOKUP(E9,'[1]MYSORE POLYMER'!$C:$J,8,FALSE)</f>
        <v>125</v>
      </c>
      <c r="H9" s="47">
        <f t="shared" ref="H9:H35" si="0">F9*2</f>
        <v>2</v>
      </c>
      <c r="I9" s="47">
        <f t="shared" ref="I9:I35" si="1">F9*15</f>
        <v>15</v>
      </c>
      <c r="J9" s="47">
        <v>30</v>
      </c>
      <c r="K9" s="47">
        <f t="shared" ref="K9:K35" si="2">F9*G9+H9+I9+J9</f>
        <v>172</v>
      </c>
    </row>
    <row r="10" spans="1:11" s="31" customFormat="1" ht="14.45" customHeight="1">
      <c r="A10" s="43">
        <v>3</v>
      </c>
      <c r="B10" s="44">
        <v>44379</v>
      </c>
      <c r="C10" s="43" t="s">
        <v>42</v>
      </c>
      <c r="D10" s="45" t="s">
        <v>43</v>
      </c>
      <c r="E10" s="45" t="s">
        <v>44</v>
      </c>
      <c r="F10" s="46">
        <v>3</v>
      </c>
      <c r="G10" s="47">
        <f>VLOOKUP(E10,'[1]MYSORE POLYMER'!$C:$J,8,FALSE)</f>
        <v>85</v>
      </c>
      <c r="H10" s="47">
        <f t="shared" si="0"/>
        <v>6</v>
      </c>
      <c r="I10" s="47">
        <f t="shared" si="1"/>
        <v>45</v>
      </c>
      <c r="J10" s="47">
        <v>30</v>
      </c>
      <c r="K10" s="47">
        <f t="shared" si="2"/>
        <v>336</v>
      </c>
    </row>
    <row r="11" spans="1:11" s="31" customFormat="1" ht="14.45" customHeight="1">
      <c r="A11" s="43">
        <v>4</v>
      </c>
      <c r="B11" s="44">
        <v>44379</v>
      </c>
      <c r="C11" s="43" t="s">
        <v>45</v>
      </c>
      <c r="D11" s="45" t="s">
        <v>46</v>
      </c>
      <c r="E11" s="45" t="s">
        <v>30</v>
      </c>
      <c r="F11" s="46">
        <v>2</v>
      </c>
      <c r="G11" s="47">
        <f>VLOOKUP(E11,'[1]MYSORE POLYMER'!$C:$J,8,FALSE)</f>
        <v>90</v>
      </c>
      <c r="H11" s="47">
        <f t="shared" si="0"/>
        <v>4</v>
      </c>
      <c r="I11" s="47">
        <f t="shared" si="1"/>
        <v>30</v>
      </c>
      <c r="J11" s="47">
        <v>30</v>
      </c>
      <c r="K11" s="47">
        <f t="shared" si="2"/>
        <v>244</v>
      </c>
    </row>
    <row r="12" spans="1:11" s="31" customFormat="1" ht="14.45" customHeight="1">
      <c r="A12" s="43">
        <v>5</v>
      </c>
      <c r="B12" s="44">
        <v>44379</v>
      </c>
      <c r="C12" s="43" t="s">
        <v>47</v>
      </c>
      <c r="D12" s="45" t="s">
        <v>48</v>
      </c>
      <c r="E12" s="45" t="s">
        <v>31</v>
      </c>
      <c r="F12" s="46">
        <v>2</v>
      </c>
      <c r="G12" s="47">
        <f>VLOOKUP(E12,'[1]MYSORE POLYMER'!$C:$J,8,FALSE)</f>
        <v>85</v>
      </c>
      <c r="H12" s="47">
        <f t="shared" si="0"/>
        <v>4</v>
      </c>
      <c r="I12" s="47">
        <f t="shared" si="1"/>
        <v>30</v>
      </c>
      <c r="J12" s="47">
        <v>30</v>
      </c>
      <c r="K12" s="47">
        <f t="shared" si="2"/>
        <v>234</v>
      </c>
    </row>
    <row r="13" spans="1:11" s="31" customFormat="1" ht="14.45" customHeight="1">
      <c r="A13" s="43">
        <v>6</v>
      </c>
      <c r="B13" s="44">
        <v>44381</v>
      </c>
      <c r="C13" s="43" t="s">
        <v>49</v>
      </c>
      <c r="D13" s="45" t="s">
        <v>50</v>
      </c>
      <c r="E13" s="45" t="s">
        <v>51</v>
      </c>
      <c r="F13" s="46">
        <v>1</v>
      </c>
      <c r="G13" s="47">
        <f>VLOOKUP(E13,'[1]MYSORE POLYMER'!$C:$J,8,FALSE)</f>
        <v>185</v>
      </c>
      <c r="H13" s="47">
        <f t="shared" si="0"/>
        <v>2</v>
      </c>
      <c r="I13" s="47">
        <f t="shared" si="1"/>
        <v>15</v>
      </c>
      <c r="J13" s="47">
        <v>30</v>
      </c>
      <c r="K13" s="47">
        <f t="shared" si="2"/>
        <v>232</v>
      </c>
    </row>
    <row r="14" spans="1:11" s="31" customFormat="1" ht="14.45" customHeight="1">
      <c r="A14" s="43">
        <v>7</v>
      </c>
      <c r="B14" s="44">
        <v>44382</v>
      </c>
      <c r="C14" s="43" t="s">
        <v>52</v>
      </c>
      <c r="D14" s="45" t="s">
        <v>33</v>
      </c>
      <c r="E14" s="45" t="s">
        <v>34</v>
      </c>
      <c r="F14" s="46">
        <v>4</v>
      </c>
      <c r="G14" s="47">
        <f>VLOOKUP(E14,'[1]MYSORE POLYMER'!$C:$J,8,FALSE)</f>
        <v>120</v>
      </c>
      <c r="H14" s="47">
        <f t="shared" si="0"/>
        <v>8</v>
      </c>
      <c r="I14" s="47">
        <f t="shared" si="1"/>
        <v>60</v>
      </c>
      <c r="J14" s="47">
        <v>30</v>
      </c>
      <c r="K14" s="47">
        <f t="shared" si="2"/>
        <v>578</v>
      </c>
    </row>
    <row r="15" spans="1:11" s="31" customFormat="1" ht="14.45" customHeight="1">
      <c r="A15" s="43">
        <v>8</v>
      </c>
      <c r="B15" s="44">
        <v>44384</v>
      </c>
      <c r="C15" s="43" t="s">
        <v>53</v>
      </c>
      <c r="D15" s="45">
        <v>318</v>
      </c>
      <c r="E15" s="45" t="s">
        <v>31</v>
      </c>
      <c r="F15" s="46">
        <v>2</v>
      </c>
      <c r="G15" s="47">
        <f>VLOOKUP(E15,'[1]MYSORE POLYMER'!$C:$J,8,FALSE)</f>
        <v>85</v>
      </c>
      <c r="H15" s="47">
        <f t="shared" si="0"/>
        <v>4</v>
      </c>
      <c r="I15" s="47">
        <f t="shared" si="1"/>
        <v>30</v>
      </c>
      <c r="J15" s="47">
        <v>30</v>
      </c>
      <c r="K15" s="47">
        <f t="shared" si="2"/>
        <v>234</v>
      </c>
    </row>
    <row r="16" spans="1:11" s="31" customFormat="1" ht="14.45" customHeight="1">
      <c r="A16" s="43">
        <v>9</v>
      </c>
      <c r="B16" s="44">
        <v>44384</v>
      </c>
      <c r="C16" s="43" t="s">
        <v>54</v>
      </c>
      <c r="D16" s="45" t="s">
        <v>55</v>
      </c>
      <c r="E16" s="45" t="s">
        <v>22</v>
      </c>
      <c r="F16" s="46">
        <v>1</v>
      </c>
      <c r="G16" s="47">
        <f>VLOOKUP(E16,'[1]MYSORE POLYMER'!$C:$J,8,FALSE)</f>
        <v>85</v>
      </c>
      <c r="H16" s="47">
        <f t="shared" si="0"/>
        <v>2</v>
      </c>
      <c r="I16" s="47">
        <f t="shared" si="1"/>
        <v>15</v>
      </c>
      <c r="J16" s="47">
        <v>30</v>
      </c>
      <c r="K16" s="47">
        <f t="shared" si="2"/>
        <v>132</v>
      </c>
    </row>
    <row r="17" spans="1:11" s="31" customFormat="1" ht="14.45" customHeight="1">
      <c r="A17" s="43">
        <v>10</v>
      </c>
      <c r="B17" s="44">
        <v>44384</v>
      </c>
      <c r="C17" s="43" t="s">
        <v>56</v>
      </c>
      <c r="D17" s="45">
        <v>317</v>
      </c>
      <c r="E17" s="45" t="s">
        <v>30</v>
      </c>
      <c r="F17" s="46">
        <v>1</v>
      </c>
      <c r="G17" s="47">
        <f>VLOOKUP(E17,'[1]MYSORE POLYMER'!$C:$J,8,FALSE)</f>
        <v>90</v>
      </c>
      <c r="H17" s="47">
        <f t="shared" si="0"/>
        <v>2</v>
      </c>
      <c r="I17" s="47">
        <f t="shared" si="1"/>
        <v>15</v>
      </c>
      <c r="J17" s="47">
        <v>30</v>
      </c>
      <c r="K17" s="47">
        <f t="shared" si="2"/>
        <v>137</v>
      </c>
    </row>
    <row r="18" spans="1:11" s="31" customFormat="1" ht="14.45" customHeight="1">
      <c r="A18" s="43">
        <v>11</v>
      </c>
      <c r="B18" s="44">
        <v>44386</v>
      </c>
      <c r="C18" s="43" t="s">
        <v>57</v>
      </c>
      <c r="D18" s="45" t="s">
        <v>58</v>
      </c>
      <c r="E18" s="45" t="s">
        <v>26</v>
      </c>
      <c r="F18" s="46">
        <v>2</v>
      </c>
      <c r="G18" s="47">
        <f>VLOOKUP(E18,'[1]MYSORE POLYMER'!$C:$J,8,FALSE)</f>
        <v>85</v>
      </c>
      <c r="H18" s="47">
        <f t="shared" si="0"/>
        <v>4</v>
      </c>
      <c r="I18" s="47">
        <f t="shared" si="1"/>
        <v>30</v>
      </c>
      <c r="J18" s="47">
        <v>30</v>
      </c>
      <c r="K18" s="47">
        <f t="shared" si="2"/>
        <v>234</v>
      </c>
    </row>
    <row r="19" spans="1:11" s="31" customFormat="1" ht="14.45" customHeight="1">
      <c r="A19" s="43">
        <v>12</v>
      </c>
      <c r="B19" s="44">
        <v>44386</v>
      </c>
      <c r="C19" s="43" t="s">
        <v>59</v>
      </c>
      <c r="D19" s="45">
        <v>324</v>
      </c>
      <c r="E19" s="45" t="s">
        <v>60</v>
      </c>
      <c r="F19" s="46">
        <v>2</v>
      </c>
      <c r="G19" s="47">
        <f>VLOOKUP(E19,'[1]MYSORE POLYMER'!$C:$J,8,FALSE)</f>
        <v>85</v>
      </c>
      <c r="H19" s="47">
        <f t="shared" si="0"/>
        <v>4</v>
      </c>
      <c r="I19" s="47">
        <f t="shared" si="1"/>
        <v>30</v>
      </c>
      <c r="J19" s="47">
        <v>30</v>
      </c>
      <c r="K19" s="47">
        <f t="shared" si="2"/>
        <v>234</v>
      </c>
    </row>
    <row r="20" spans="1:11" s="31" customFormat="1" ht="14.45" customHeight="1">
      <c r="A20" s="43">
        <v>13</v>
      </c>
      <c r="B20" s="44">
        <v>44389</v>
      </c>
      <c r="C20" s="43" t="s">
        <v>61</v>
      </c>
      <c r="D20" s="45" t="s">
        <v>62</v>
      </c>
      <c r="E20" s="45" t="s">
        <v>32</v>
      </c>
      <c r="F20" s="46">
        <v>1</v>
      </c>
      <c r="G20" s="47">
        <f>VLOOKUP(E20,'[1]MYSORE POLYMER'!$C:$J,8,FALSE)</f>
        <v>85</v>
      </c>
      <c r="H20" s="47">
        <f t="shared" si="0"/>
        <v>2</v>
      </c>
      <c r="I20" s="47">
        <f t="shared" si="1"/>
        <v>15</v>
      </c>
      <c r="J20" s="47">
        <v>30</v>
      </c>
      <c r="K20" s="47">
        <f t="shared" si="2"/>
        <v>132</v>
      </c>
    </row>
    <row r="21" spans="1:11" s="31" customFormat="1" ht="14.45" customHeight="1">
      <c r="A21" s="43">
        <v>14</v>
      </c>
      <c r="B21" s="44">
        <v>44390</v>
      </c>
      <c r="C21" s="43" t="s">
        <v>63</v>
      </c>
      <c r="D21" s="45" t="s">
        <v>64</v>
      </c>
      <c r="E21" s="45" t="s">
        <v>44</v>
      </c>
      <c r="F21" s="46">
        <v>1</v>
      </c>
      <c r="G21" s="47">
        <f>VLOOKUP(E21,'[1]MYSORE POLYMER'!$C:$J,8,FALSE)</f>
        <v>85</v>
      </c>
      <c r="H21" s="47">
        <f t="shared" si="0"/>
        <v>2</v>
      </c>
      <c r="I21" s="47">
        <f t="shared" si="1"/>
        <v>15</v>
      </c>
      <c r="J21" s="47">
        <v>30</v>
      </c>
      <c r="K21" s="47">
        <f t="shared" si="2"/>
        <v>132</v>
      </c>
    </row>
    <row r="22" spans="1:11" s="31" customFormat="1" ht="14.45" customHeight="1">
      <c r="A22" s="43">
        <v>15</v>
      </c>
      <c r="B22" s="44">
        <v>44391</v>
      </c>
      <c r="C22" s="43" t="s">
        <v>65</v>
      </c>
      <c r="D22" s="45" t="s">
        <v>66</v>
      </c>
      <c r="E22" s="45" t="s">
        <v>30</v>
      </c>
      <c r="F22" s="46">
        <v>1</v>
      </c>
      <c r="G22" s="47">
        <f>VLOOKUP(E22,'[1]MYSORE POLYMER'!$C:$J,8,FALSE)</f>
        <v>90</v>
      </c>
      <c r="H22" s="47">
        <f t="shared" si="0"/>
        <v>2</v>
      </c>
      <c r="I22" s="47">
        <f t="shared" si="1"/>
        <v>15</v>
      </c>
      <c r="J22" s="47">
        <v>30</v>
      </c>
      <c r="K22" s="47">
        <f t="shared" si="2"/>
        <v>137</v>
      </c>
    </row>
    <row r="23" spans="1:11" s="31" customFormat="1" ht="14.45" customHeight="1">
      <c r="A23" s="43">
        <v>16</v>
      </c>
      <c r="B23" s="44">
        <v>44391</v>
      </c>
      <c r="C23" s="43" t="s">
        <v>67</v>
      </c>
      <c r="D23" s="45" t="s">
        <v>68</v>
      </c>
      <c r="E23" s="45" t="s">
        <v>69</v>
      </c>
      <c r="F23" s="46">
        <v>1</v>
      </c>
      <c r="G23" s="47">
        <f>VLOOKUP(E23,'[1]MYSORE POLYMER'!$C:$J,8,FALSE)</f>
        <v>80</v>
      </c>
      <c r="H23" s="47">
        <f t="shared" si="0"/>
        <v>2</v>
      </c>
      <c r="I23" s="47">
        <f t="shared" si="1"/>
        <v>15</v>
      </c>
      <c r="J23" s="47">
        <v>30</v>
      </c>
      <c r="K23" s="47">
        <f t="shared" si="2"/>
        <v>127</v>
      </c>
    </row>
    <row r="24" spans="1:11" s="31" customFormat="1" ht="14.45" customHeight="1">
      <c r="A24" s="43">
        <v>17</v>
      </c>
      <c r="B24" s="44">
        <v>44392</v>
      </c>
      <c r="C24" s="43" t="s">
        <v>70</v>
      </c>
      <c r="D24" s="45" t="s">
        <v>71</v>
      </c>
      <c r="E24" s="45" t="s">
        <v>44</v>
      </c>
      <c r="F24" s="46">
        <v>2</v>
      </c>
      <c r="G24" s="47">
        <f>VLOOKUP(E24,'[1]MYSORE POLYMER'!$C:$J,8,FALSE)</f>
        <v>85</v>
      </c>
      <c r="H24" s="47">
        <f t="shared" si="0"/>
        <v>4</v>
      </c>
      <c r="I24" s="47">
        <f t="shared" si="1"/>
        <v>30</v>
      </c>
      <c r="J24" s="47">
        <v>30</v>
      </c>
      <c r="K24" s="47">
        <f t="shared" si="2"/>
        <v>234</v>
      </c>
    </row>
    <row r="25" spans="1:11" s="31" customFormat="1" ht="14.45" customHeight="1">
      <c r="A25" s="43">
        <v>18</v>
      </c>
      <c r="B25" s="44">
        <v>44392</v>
      </c>
      <c r="C25" s="43" t="s">
        <v>72</v>
      </c>
      <c r="D25" s="45" t="s">
        <v>73</v>
      </c>
      <c r="E25" s="45" t="s">
        <v>23</v>
      </c>
      <c r="F25" s="46">
        <v>2</v>
      </c>
      <c r="G25" s="47">
        <f>VLOOKUP(E25,'[1]MYSORE POLYMER'!$C:$J,8,FALSE)</f>
        <v>85</v>
      </c>
      <c r="H25" s="47">
        <f t="shared" si="0"/>
        <v>4</v>
      </c>
      <c r="I25" s="47">
        <f t="shared" si="1"/>
        <v>30</v>
      </c>
      <c r="J25" s="47">
        <v>30</v>
      </c>
      <c r="K25" s="47">
        <f t="shared" si="2"/>
        <v>234</v>
      </c>
    </row>
    <row r="26" spans="1:11" s="31" customFormat="1" ht="14.45" customHeight="1">
      <c r="A26" s="43">
        <v>19</v>
      </c>
      <c r="B26" s="44">
        <v>44392</v>
      </c>
      <c r="C26" s="43" t="s">
        <v>74</v>
      </c>
      <c r="D26" s="45" t="s">
        <v>75</v>
      </c>
      <c r="E26" s="45" t="s">
        <v>22</v>
      </c>
      <c r="F26" s="46">
        <v>3</v>
      </c>
      <c r="G26" s="47">
        <f>VLOOKUP(E26,'[1]MYSORE POLYMER'!$C:$J,8,FALSE)</f>
        <v>85</v>
      </c>
      <c r="H26" s="47">
        <f t="shared" si="0"/>
        <v>6</v>
      </c>
      <c r="I26" s="47">
        <f t="shared" si="1"/>
        <v>45</v>
      </c>
      <c r="J26" s="47">
        <v>30</v>
      </c>
      <c r="K26" s="47">
        <f t="shared" si="2"/>
        <v>336</v>
      </c>
    </row>
    <row r="27" spans="1:11" s="31" customFormat="1" ht="14.45" customHeight="1">
      <c r="A27" s="43">
        <v>20</v>
      </c>
      <c r="B27" s="44">
        <v>44392</v>
      </c>
      <c r="C27" s="43" t="s">
        <v>76</v>
      </c>
      <c r="D27" s="45" t="s">
        <v>77</v>
      </c>
      <c r="E27" s="45" t="s">
        <v>29</v>
      </c>
      <c r="F27" s="46">
        <v>3</v>
      </c>
      <c r="G27" s="47">
        <f>VLOOKUP(E27,'[1]MYSORE POLYMER'!$C:$J,8,FALSE)</f>
        <v>85</v>
      </c>
      <c r="H27" s="47">
        <f t="shared" si="0"/>
        <v>6</v>
      </c>
      <c r="I27" s="47">
        <f t="shared" si="1"/>
        <v>45</v>
      </c>
      <c r="J27" s="47">
        <v>30</v>
      </c>
      <c r="K27" s="47">
        <f t="shared" si="2"/>
        <v>336</v>
      </c>
    </row>
    <row r="28" spans="1:11" s="31" customFormat="1" ht="14.45" customHeight="1">
      <c r="A28" s="43">
        <v>21</v>
      </c>
      <c r="B28" s="44">
        <v>44393</v>
      </c>
      <c r="C28" s="43" t="s">
        <v>78</v>
      </c>
      <c r="D28" s="45" t="s">
        <v>79</v>
      </c>
      <c r="E28" s="45" t="s">
        <v>80</v>
      </c>
      <c r="F28" s="46">
        <v>1</v>
      </c>
      <c r="G28" s="47">
        <f>VLOOKUP(E28,'[1]MYSORE POLYMER'!$C:$J,8,FALSE)</f>
        <v>85</v>
      </c>
      <c r="H28" s="47">
        <f t="shared" si="0"/>
        <v>2</v>
      </c>
      <c r="I28" s="47">
        <f t="shared" si="1"/>
        <v>15</v>
      </c>
      <c r="J28" s="47">
        <v>30</v>
      </c>
      <c r="K28" s="47">
        <f t="shared" si="2"/>
        <v>132</v>
      </c>
    </row>
    <row r="29" spans="1:11" s="31" customFormat="1" ht="14.45" customHeight="1">
      <c r="A29" s="43">
        <v>22</v>
      </c>
      <c r="B29" s="44">
        <v>44397</v>
      </c>
      <c r="C29" s="43" t="s">
        <v>81</v>
      </c>
      <c r="D29" s="45" t="s">
        <v>82</v>
      </c>
      <c r="E29" s="45" t="s">
        <v>31</v>
      </c>
      <c r="F29" s="46">
        <v>1</v>
      </c>
      <c r="G29" s="47">
        <f>VLOOKUP(E29,'[1]MYSORE POLYMER'!$C:$J,8,FALSE)</f>
        <v>85</v>
      </c>
      <c r="H29" s="47">
        <f t="shared" si="0"/>
        <v>2</v>
      </c>
      <c r="I29" s="47">
        <f t="shared" si="1"/>
        <v>15</v>
      </c>
      <c r="J29" s="47">
        <v>30</v>
      </c>
      <c r="K29" s="47">
        <f t="shared" si="2"/>
        <v>132</v>
      </c>
    </row>
    <row r="30" spans="1:11" s="31" customFormat="1" ht="14.45" customHeight="1">
      <c r="A30" s="43">
        <v>23</v>
      </c>
      <c r="B30" s="44">
        <v>44400</v>
      </c>
      <c r="C30" s="43" t="s">
        <v>83</v>
      </c>
      <c r="D30" s="45" t="s">
        <v>84</v>
      </c>
      <c r="E30" s="45" t="s">
        <v>27</v>
      </c>
      <c r="F30" s="46">
        <v>1</v>
      </c>
      <c r="G30" s="47">
        <f>VLOOKUP(E30,'[1]MYSORE POLYMER'!$C:$J,8,FALSE)</f>
        <v>90</v>
      </c>
      <c r="H30" s="47">
        <f t="shared" si="0"/>
        <v>2</v>
      </c>
      <c r="I30" s="47">
        <f t="shared" si="1"/>
        <v>15</v>
      </c>
      <c r="J30" s="47">
        <v>30</v>
      </c>
      <c r="K30" s="47">
        <f t="shared" si="2"/>
        <v>137</v>
      </c>
    </row>
    <row r="31" spans="1:11" s="31" customFormat="1" ht="14.45" customHeight="1">
      <c r="A31" s="43">
        <v>24</v>
      </c>
      <c r="B31" s="44">
        <v>44400</v>
      </c>
      <c r="C31" s="43" t="s">
        <v>85</v>
      </c>
      <c r="D31" s="45" t="s">
        <v>86</v>
      </c>
      <c r="E31" s="45" t="s">
        <v>31</v>
      </c>
      <c r="F31" s="46">
        <v>3</v>
      </c>
      <c r="G31" s="47">
        <f>VLOOKUP(E31,'[1]MYSORE POLYMER'!$C:$J,8,FALSE)</f>
        <v>85</v>
      </c>
      <c r="H31" s="47">
        <f t="shared" si="0"/>
        <v>6</v>
      </c>
      <c r="I31" s="47">
        <f t="shared" si="1"/>
        <v>45</v>
      </c>
      <c r="J31" s="47">
        <v>30</v>
      </c>
      <c r="K31" s="47">
        <f t="shared" si="2"/>
        <v>336</v>
      </c>
    </row>
    <row r="32" spans="1:11" s="31" customFormat="1" ht="14.45" customHeight="1">
      <c r="A32" s="43">
        <v>25</v>
      </c>
      <c r="B32" s="44">
        <v>44405</v>
      </c>
      <c r="C32" s="43" t="s">
        <v>87</v>
      </c>
      <c r="D32" s="45" t="s">
        <v>88</v>
      </c>
      <c r="E32" s="45" t="s">
        <v>25</v>
      </c>
      <c r="F32" s="46">
        <v>1</v>
      </c>
      <c r="G32" s="47">
        <f>VLOOKUP(E32,'[1]MYSORE POLYMER'!$C:$J,8,FALSE)</f>
        <v>75</v>
      </c>
      <c r="H32" s="47">
        <f t="shared" si="0"/>
        <v>2</v>
      </c>
      <c r="I32" s="47">
        <f t="shared" si="1"/>
        <v>15</v>
      </c>
      <c r="J32" s="47">
        <v>30</v>
      </c>
      <c r="K32" s="47">
        <f t="shared" si="2"/>
        <v>122</v>
      </c>
    </row>
    <row r="33" spans="1:11" s="31" customFormat="1" ht="14.45" customHeight="1">
      <c r="A33" s="43">
        <v>26</v>
      </c>
      <c r="B33" s="44">
        <v>44405</v>
      </c>
      <c r="C33" s="43" t="s">
        <v>89</v>
      </c>
      <c r="D33" s="45" t="s">
        <v>90</v>
      </c>
      <c r="E33" s="45" t="s">
        <v>30</v>
      </c>
      <c r="F33" s="46">
        <v>2</v>
      </c>
      <c r="G33" s="47">
        <f>VLOOKUP(E33,'[1]MYSORE POLYMER'!$C:$J,8,FALSE)</f>
        <v>90</v>
      </c>
      <c r="H33" s="47">
        <f t="shared" si="0"/>
        <v>4</v>
      </c>
      <c r="I33" s="47">
        <f t="shared" si="1"/>
        <v>30</v>
      </c>
      <c r="J33" s="47">
        <v>30</v>
      </c>
      <c r="K33" s="47">
        <f t="shared" si="2"/>
        <v>244</v>
      </c>
    </row>
    <row r="34" spans="1:11" s="31" customFormat="1" ht="14.45" customHeight="1">
      <c r="A34" s="43">
        <v>27</v>
      </c>
      <c r="B34" s="44">
        <v>44405</v>
      </c>
      <c r="C34" s="43" t="s">
        <v>91</v>
      </c>
      <c r="D34" s="45">
        <v>401</v>
      </c>
      <c r="E34" s="45" t="s">
        <v>22</v>
      </c>
      <c r="F34" s="46">
        <v>1</v>
      </c>
      <c r="G34" s="47">
        <f>VLOOKUP(E34,'[1]MYSORE POLYMER'!$C:$J,8,FALSE)</f>
        <v>85</v>
      </c>
      <c r="H34" s="47">
        <f t="shared" si="0"/>
        <v>2</v>
      </c>
      <c r="I34" s="47">
        <f t="shared" si="1"/>
        <v>15</v>
      </c>
      <c r="J34" s="47">
        <v>30</v>
      </c>
      <c r="K34" s="47">
        <f t="shared" si="2"/>
        <v>132</v>
      </c>
    </row>
    <row r="35" spans="1:11" s="31" customFormat="1" ht="14.45" customHeight="1">
      <c r="A35" s="51">
        <v>28</v>
      </c>
      <c r="B35" s="52">
        <v>44407</v>
      </c>
      <c r="C35" s="51" t="s">
        <v>92</v>
      </c>
      <c r="D35" s="53" t="s">
        <v>93</v>
      </c>
      <c r="E35" s="53" t="s">
        <v>26</v>
      </c>
      <c r="F35" s="54">
        <v>1</v>
      </c>
      <c r="G35" s="55">
        <f>VLOOKUP(E35,'[1]MYSORE POLYMER'!$C:$J,8,FALSE)</f>
        <v>85</v>
      </c>
      <c r="H35" s="55">
        <f t="shared" si="0"/>
        <v>2</v>
      </c>
      <c r="I35" s="55">
        <f t="shared" si="1"/>
        <v>15</v>
      </c>
      <c r="J35" s="55">
        <v>30</v>
      </c>
      <c r="K35" s="55">
        <f t="shared" si="2"/>
        <v>132</v>
      </c>
    </row>
    <row r="36" spans="1:11" s="57" customFormat="1" ht="14.45" customHeight="1">
      <c r="A36" s="60" t="s">
        <v>95</v>
      </c>
      <c r="B36" s="60"/>
      <c r="C36" s="60"/>
      <c r="D36" s="60"/>
      <c r="E36" s="60"/>
      <c r="F36" s="60"/>
      <c r="G36" s="60"/>
      <c r="H36" s="60"/>
      <c r="I36" s="60"/>
      <c r="J36" s="60"/>
      <c r="K36" s="56">
        <f>SUM(K8:K35)</f>
        <v>6138</v>
      </c>
    </row>
    <row r="37" spans="1:11" s="7" customFormat="1" ht="14.45" customHeight="1">
      <c r="A37" s="48"/>
      <c r="B37" s="49"/>
      <c r="C37" s="48"/>
      <c r="D37" s="48"/>
      <c r="E37" s="48"/>
      <c r="F37" s="48">
        <f>SUM(F8:F35)</f>
        <v>49</v>
      </c>
      <c r="G37" s="48"/>
      <c r="H37" s="48"/>
      <c r="I37" s="48"/>
      <c r="J37" s="48"/>
      <c r="K37" s="50"/>
    </row>
    <row r="38" spans="1:11" s="7" customFormat="1" ht="14.45" customHeight="1">
      <c r="A38" s="58" t="s">
        <v>7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s="7" customFormat="1" ht="14.45" customHeight="1">
      <c r="A39" s="59" t="s">
        <v>94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</row>
    <row r="40" spans="1:11" s="7" customFormat="1" ht="14.45" customHeight="1">
      <c r="A40" s="29"/>
      <c r="B40" s="38"/>
      <c r="C40" s="39"/>
      <c r="D40" s="39"/>
      <c r="E40" s="39"/>
      <c r="F40" s="39"/>
      <c r="G40" s="39"/>
      <c r="H40" s="39"/>
      <c r="I40" s="39"/>
      <c r="J40" s="40"/>
      <c r="K40" s="27"/>
    </row>
    <row r="41" spans="1:11" ht="14.45" customHeight="1">
      <c r="A41" s="15" t="s">
        <v>8</v>
      </c>
    </row>
    <row r="42" spans="1:11" ht="14.45" customHeight="1">
      <c r="A42" s="9"/>
    </row>
    <row r="43" spans="1:11" ht="14.45" customHeight="1">
      <c r="A43" s="9"/>
    </row>
    <row r="44" spans="1:11" ht="14.45" customHeight="1">
      <c r="A44" s="15" t="s">
        <v>9</v>
      </c>
    </row>
  </sheetData>
  <sortState ref="B8:K22">
    <sortCondition ref="B8:B22"/>
    <sortCondition ref="C8:C22"/>
  </sortState>
  <mergeCells count="3">
    <mergeCell ref="A38:K38"/>
    <mergeCell ref="A39:K39"/>
    <mergeCell ref="A36:J36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39"/>
    <dataValidation type="custom" allowBlank="1" showInputMessage="1" showErrorMessage="1" sqref="A38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4" workbookViewId="0">
      <selection activeCell="M18" sqref="M18"/>
    </sheetView>
  </sheetViews>
  <sheetFormatPr defaultRowHeight="15"/>
  <cols>
    <col min="1" max="1" width="9.140625" style="20"/>
    <col min="2" max="2" width="14.5703125" style="20" customWidth="1"/>
  </cols>
  <sheetData>
    <row r="1" spans="1:2" s="3" customFormat="1" ht="15" customHeight="1">
      <c r="A1" s="17"/>
      <c r="B1" s="18"/>
    </row>
    <row r="2" spans="1:2" s="3" customFormat="1" ht="15" customHeight="1">
      <c r="A2" s="17"/>
      <c r="B2" s="18"/>
    </row>
    <row r="3" spans="1:2" s="3" customFormat="1" ht="15" customHeight="1">
      <c r="A3" s="17"/>
      <c r="B3" s="18"/>
    </row>
    <row r="4" spans="1:2" s="3" customFormat="1" ht="15" customHeight="1">
      <c r="A4" s="17"/>
      <c r="B4" s="18"/>
    </row>
    <row r="5" spans="1:2" s="3" customFormat="1" ht="15" customHeight="1">
      <c r="A5" s="17"/>
      <c r="B5" s="18"/>
    </row>
    <row r="6" spans="1:2" s="3" customFormat="1" ht="15" customHeight="1">
      <c r="A6" s="17"/>
      <c r="B6" s="18"/>
    </row>
    <row r="7" spans="1:2" s="3" customFormat="1" ht="15" customHeight="1">
      <c r="A7" s="17"/>
      <c r="B7" s="18"/>
    </row>
    <row r="14" spans="1:2">
      <c r="A14" s="19"/>
      <c r="B14" s="18"/>
    </row>
    <row r="15" spans="1:2">
      <c r="A15" s="19"/>
      <c r="B15" s="18"/>
    </row>
    <row r="16" spans="1:2">
      <c r="A16" s="19"/>
      <c r="B16" s="18"/>
    </row>
    <row r="17" spans="1:2">
      <c r="A17" s="19"/>
      <c r="B17" s="18"/>
    </row>
    <row r="18" spans="1:2">
      <c r="A18" s="19"/>
      <c r="B18" s="18"/>
    </row>
    <row r="19" spans="1:2">
      <c r="A19" s="19"/>
      <c r="B19" s="18"/>
    </row>
    <row r="20" spans="1:2">
      <c r="A20" s="19"/>
      <c r="B20" s="18"/>
    </row>
    <row r="21" spans="1:2">
      <c r="A21" s="19"/>
      <c r="B21" s="18"/>
    </row>
    <row r="22" spans="1:2">
      <c r="A22" s="19"/>
      <c r="B22" s="18"/>
    </row>
    <row r="23" spans="1:2">
      <c r="A23" s="19"/>
      <c r="B23" s="18"/>
    </row>
    <row r="24" spans="1:2">
      <c r="A24" s="19"/>
      <c r="B24" s="18"/>
    </row>
    <row r="25" spans="1:2">
      <c r="A25" s="19"/>
      <c r="B25" s="18"/>
    </row>
    <row r="26" spans="1:2">
      <c r="A26" s="19"/>
      <c r="B26" s="18"/>
    </row>
    <row r="27" spans="1:2">
      <c r="A27" s="19"/>
      <c r="B27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BACKUP</cp:lastModifiedBy>
  <cp:lastPrinted>2021-08-10T07:16:20Z</cp:lastPrinted>
  <dcterms:created xsi:type="dcterms:W3CDTF">2010-04-08T11:28:01Z</dcterms:created>
  <dcterms:modified xsi:type="dcterms:W3CDTF">2021-08-11T07:57:22Z</dcterms:modified>
</cp:coreProperties>
</file>