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Invoice!$A$3:$N$33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30" i="1" l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L19" i="1" s="1"/>
  <c r="J18" i="1"/>
  <c r="I18" i="1"/>
  <c r="H18" i="1"/>
  <c r="J17" i="1"/>
  <c r="I17" i="1"/>
  <c r="H17" i="1"/>
  <c r="L17" i="1" s="1"/>
  <c r="J16" i="1"/>
  <c r="I16" i="1"/>
  <c r="H16" i="1"/>
  <c r="J15" i="1"/>
  <c r="I15" i="1"/>
  <c r="H15" i="1"/>
  <c r="L15" i="1" s="1"/>
  <c r="J14" i="1"/>
  <c r="I14" i="1"/>
  <c r="H14" i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21" i="1" l="1"/>
  <c r="L23" i="1"/>
  <c r="L25" i="1"/>
  <c r="L27" i="1"/>
  <c r="L4" i="1"/>
  <c r="L6" i="1"/>
  <c r="L8" i="1"/>
  <c r="L10" i="1"/>
  <c r="L12" i="1"/>
  <c r="L14" i="1"/>
  <c r="L16" i="1"/>
  <c r="L18" i="1"/>
  <c r="L20" i="1"/>
  <c r="L22" i="1"/>
  <c r="L24" i="1"/>
  <c r="L26" i="1"/>
  <c r="L28" i="1"/>
  <c r="L29" i="1" l="1"/>
</calcChain>
</file>

<file path=xl/sharedStrings.xml><?xml version="1.0" encoding="utf-8"?>
<sst xmlns="http://schemas.openxmlformats.org/spreadsheetml/2006/main" count="170" uniqueCount="76">
  <si>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</si>
  <si>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</si>
  <si>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</si>
  <si>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</si>
  <si>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</si>
  <si>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</si>
  <si>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</si>
  <si>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</si>
  <si>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</si>
  <si>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</si>
  <si>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</si>
  <si>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</si>
  <si>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</si>
  <si>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</si>
  <si>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 xml:space="preserve">
TO, 
AMAR ENTERPRISES
Address: C/o Susanti Rout Ward no. 19 Ground floor 
Samanta Sahi Cuttack 753001 ODISHA,9937006936
GST No: 21ALUPK0101F1ZQ
</t>
  </si>
  <si>
    <t>Invoice
PRAGATI LOGISTICS,
SAMANTA SAHI 
KHUNTIA LANE,8984191006
GST :21AGHPB9356M1Z9</t>
  </si>
  <si>
    <t>PRODUCT</t>
  </si>
  <si>
    <t>CTC</t>
  </si>
  <si>
    <t>BALAKATI</t>
  </si>
  <si>
    <t>LAXMAN REKHA</t>
  </si>
  <si>
    <t>RAT KILLER</t>
  </si>
  <si>
    <t>KUCHINDA</t>
  </si>
  <si>
    <t>DHENKANAL</t>
  </si>
  <si>
    <t>HIC</t>
  </si>
  <si>
    <t>ITAMATI</t>
  </si>
  <si>
    <t>BARBIL</t>
  </si>
  <si>
    <t>Declaration � Kindly verify and confirm before 20/06/2024</t>
  </si>
  <si>
    <t>01/5/2024</t>
  </si>
  <si>
    <t>PL/MA/01682</t>
  </si>
  <si>
    <t>43</t>
  </si>
  <si>
    <t>SORO</t>
  </si>
  <si>
    <t>10/5/2024</t>
  </si>
  <si>
    <t>PL/DO/02760</t>
  </si>
  <si>
    <t>52</t>
  </si>
  <si>
    <t>15/5/2024</t>
  </si>
  <si>
    <t>PL/DO/03074</t>
  </si>
  <si>
    <t>26</t>
  </si>
  <si>
    <t>KUJANG</t>
  </si>
  <si>
    <t>17/5/2024</t>
  </si>
  <si>
    <t>PL/DO/03266</t>
  </si>
  <si>
    <t>67</t>
  </si>
  <si>
    <t>KAMAKHYANAGAR</t>
  </si>
  <si>
    <t>PL/MA/02446</t>
  </si>
  <si>
    <t>30</t>
  </si>
  <si>
    <t>19/5/2024</t>
  </si>
  <si>
    <t>PL/DO/03355</t>
  </si>
  <si>
    <t>31</t>
  </si>
  <si>
    <t>28/5/2024</t>
  </si>
  <si>
    <t>PL/DO/04059</t>
  </si>
  <si>
    <t>36</t>
  </si>
  <si>
    <t>KENDRAPARA</t>
  </si>
  <si>
    <t>PL/MA/02876</t>
  </si>
  <si>
    <t>92</t>
  </si>
  <si>
    <t>BHADRAK</t>
  </si>
  <si>
    <t>PL/MA/02880</t>
  </si>
  <si>
    <t>39</t>
  </si>
  <si>
    <t>JODA</t>
  </si>
  <si>
    <t>29/5/2024</t>
  </si>
  <si>
    <t>PL/DO/04138</t>
  </si>
  <si>
    <t>40</t>
  </si>
  <si>
    <t>31/5/2024</t>
  </si>
  <si>
    <t>PL/DO/04342</t>
  </si>
  <si>
    <t>105</t>
  </si>
  <si>
    <t>BALUGAON</t>
  </si>
  <si>
    <t>PL/DO/04343</t>
  </si>
  <si>
    <t>106</t>
  </si>
  <si>
    <t>PL/MA/03070</t>
  </si>
  <si>
    <t>95</t>
  </si>
  <si>
    <t>PL/MA/03072</t>
  </si>
  <si>
    <t>99</t>
  </si>
  <si>
    <t>PL/MA/03073</t>
  </si>
  <si>
    <t>98</t>
  </si>
  <si>
    <t>PL/MA/03074</t>
  </si>
  <si>
    <t>96</t>
  </si>
  <si>
    <t>(RUPEES EIGHT THOUSAND NINE HUNDRED NINETY SIX ONLY)</t>
  </si>
  <si>
    <t>Bill Date: 31/05/2024
Bill NO :  7736
Total Amount:  8996.00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</si>
</sst>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0" fontId="0" fillId="0" borderId="16" xfId="0" applyNumberFormat="1" applyFont="1" applyBorder="1"/>
    <xf numFmtId="0" fontId="0" fillId="0" borderId="22" xfId="0" applyNumberFormat="1" applyFont="1" applyBorder="1"/>
    <xf numFmtId="2" fontId="1" fillId="0" borderId="6" xfId="0" applyNumberFormat="1" applyFont="1" applyBorder="1" applyAlignment="1">
      <alignment horizontal="right"/>
    </xf>
    <xf numFmtId="0" fontId="0" fillId="0" borderId="26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center" wrapText="1"/>
    </xf>
    <xf numFmtId="0" fontId="0" fillId="0" borderId="12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right"/>
    </xf>
    <xf numFmtId="0" fontId="1" fillId="0" borderId="2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304800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5815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C6"/>
          <cell r="D6">
            <v>73</v>
          </cell>
          <cell r="E6">
            <v>42</v>
          </cell>
        </row>
        <row r="7">
          <cell r="B7" t="str">
            <v>DOLASAHI</v>
          </cell>
          <cell r="C7"/>
          <cell r="D7"/>
          <cell r="E7">
            <v>42</v>
          </cell>
        </row>
        <row r="8">
          <cell r="B8" t="str">
            <v>GUAMAL</v>
          </cell>
          <cell r="C8"/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</row>
        <row r="10">
          <cell r="B10" t="str">
            <v>BALUGAON</v>
          </cell>
          <cell r="C10"/>
          <cell r="D10">
            <v>73</v>
          </cell>
          <cell r="E10">
            <v>50</v>
          </cell>
        </row>
        <row r="11">
          <cell r="B11" t="str">
            <v>BALIAPAL</v>
          </cell>
          <cell r="C11"/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C15"/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</row>
        <row r="18">
          <cell r="B18" t="str">
            <v>JATNI</v>
          </cell>
          <cell r="C18"/>
          <cell r="D18">
            <v>73</v>
          </cell>
          <cell r="E18"/>
        </row>
        <row r="19">
          <cell r="B19" t="str">
            <v>KARANJIA</v>
          </cell>
          <cell r="C19"/>
          <cell r="D19">
            <v>73</v>
          </cell>
          <cell r="E19">
            <v>45</v>
          </cell>
        </row>
        <row r="20">
          <cell r="B20" t="str">
            <v>KHURDA</v>
          </cell>
          <cell r="C20"/>
          <cell r="D20">
            <v>73</v>
          </cell>
          <cell r="E20">
            <v>35</v>
          </cell>
        </row>
        <row r="21">
          <cell r="B21" t="str">
            <v>PATTAMUNDAI</v>
          </cell>
          <cell r="C21"/>
          <cell r="D21">
            <v>73</v>
          </cell>
          <cell r="E21">
            <v>45</v>
          </cell>
        </row>
        <row r="22">
          <cell r="B22" t="str">
            <v>JANKIA</v>
          </cell>
          <cell r="C22"/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  <cell r="E24"/>
        </row>
        <row r="25">
          <cell r="B25" t="str">
            <v>NEMALA</v>
          </cell>
          <cell r="C25"/>
          <cell r="D25">
            <v>73</v>
          </cell>
          <cell r="E25"/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C28"/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C30"/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  <cell r="E34"/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</row>
        <row r="36">
          <cell r="B36" t="str">
            <v>BALASORE</v>
          </cell>
          <cell r="C36">
            <v>100</v>
          </cell>
          <cell r="D36"/>
          <cell r="E36"/>
        </row>
        <row r="37">
          <cell r="B37" t="str">
            <v>BERHAMPUR</v>
          </cell>
          <cell r="C37"/>
          <cell r="D37"/>
          <cell r="E37"/>
        </row>
        <row r="38">
          <cell r="B38" t="str">
            <v>GOBINDPUR</v>
          </cell>
          <cell r="C38"/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  <cell r="D39"/>
          <cell r="E39"/>
        </row>
        <row r="40">
          <cell r="B40" t="str">
            <v>KAKATPUR</v>
          </cell>
          <cell r="C40"/>
          <cell r="D40">
            <v>73</v>
          </cell>
          <cell r="E40">
            <v>40</v>
          </cell>
        </row>
        <row r="41">
          <cell r="B41" t="str">
            <v>KHARIAR ROAD</v>
          </cell>
          <cell r="C41"/>
          <cell r="D41"/>
          <cell r="E41"/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  <cell r="C43"/>
          <cell r="D43"/>
          <cell r="E43"/>
        </row>
        <row r="44">
          <cell r="B44" t="str">
            <v>BARGARH</v>
          </cell>
          <cell r="C44"/>
          <cell r="D44">
            <v>110</v>
          </cell>
          <cell r="E44">
            <v>50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</row>
        <row r="46">
          <cell r="B46" t="str">
            <v>MOCHINDA</v>
          </cell>
          <cell r="C46"/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  <cell r="E48"/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  <cell r="C54"/>
          <cell r="D54"/>
          <cell r="E54"/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</row>
        <row r="57">
          <cell r="B57" t="str">
            <v>ROURKELA</v>
          </cell>
          <cell r="C57"/>
          <cell r="D57"/>
          <cell r="E57"/>
        </row>
        <row r="58">
          <cell r="B58" t="str">
            <v>RAJ KHARIAR</v>
          </cell>
          <cell r="C58"/>
          <cell r="D58"/>
          <cell r="E58"/>
        </row>
        <row r="59">
          <cell r="B59" t="str">
            <v>CHHANAGIRI</v>
          </cell>
          <cell r="C59"/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C61"/>
          <cell r="D61">
            <v>83</v>
          </cell>
          <cell r="E61">
            <v>50</v>
          </cell>
        </row>
        <row r="62">
          <cell r="B62" t="str">
            <v>SAMBALPUR</v>
          </cell>
          <cell r="C62"/>
          <cell r="D62"/>
          <cell r="E62"/>
        </row>
        <row r="63">
          <cell r="B63" t="str">
            <v>RAYAGADA</v>
          </cell>
          <cell r="C63">
            <v>145</v>
          </cell>
          <cell r="D63"/>
          <cell r="E63">
            <v>60</v>
          </cell>
        </row>
        <row r="64">
          <cell r="B64" t="str">
            <v>CHANDPUR</v>
          </cell>
          <cell r="C64"/>
          <cell r="D64">
            <v>73</v>
          </cell>
          <cell r="E64">
            <v>50</v>
          </cell>
        </row>
        <row r="65">
          <cell r="B65" t="str">
            <v>UMERKOT</v>
          </cell>
          <cell r="C65"/>
          <cell r="D65"/>
          <cell r="E65"/>
        </row>
        <row r="66">
          <cell r="B66" t="str">
            <v>RAJ NILAGIRI</v>
          </cell>
          <cell r="C66"/>
          <cell r="D66"/>
          <cell r="E66"/>
        </row>
        <row r="67">
          <cell r="B67" t="str">
            <v>KUJANG</v>
          </cell>
          <cell r="C67">
            <v>100</v>
          </cell>
          <cell r="D67">
            <v>73</v>
          </cell>
          <cell r="E67">
            <v>40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O2" sqref="O2"/>
    </sheetView>
  </sheetViews>
  <sheetFormatPr defaultColWidth="9.85546875" defaultRowHeight="15"/>
  <cols>
    <col min="1" max="1" width="4" style="1" bestFit="1" customWidth="1"/>
    <col min="2" max="2" width="9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6.85546875" style="1" bestFit="1" customWidth="1"/>
    <col min="7" max="7" width="5.42578125" style="1" bestFit="1" customWidth="1"/>
    <col min="8" max="8" width="6.7109375" style="1" customWidth="1"/>
    <col min="9" max="9" width="6.140625" style="1" customWidth="1"/>
    <col min="10" max="10" width="7.140625" style="1" bestFit="1" customWidth="1"/>
    <col min="11" max="11" width="6.7109375" style="1" customWidth="1"/>
    <col min="12" max="12" width="7.5703125" style="1" bestFit="1" customWidth="1"/>
    <col min="13" max="13" width="15.140625" style="1" bestFit="1" customWidth="1"/>
    <col min="14" max="16384" width="9.85546875" style="1"/>
  </cols>
  <sheetData>
    <row r="1" spans="1:13" ht="83.25" customHeight="1" thickBot="1">
      <c r="A1" s="27"/>
      <c r="B1" s="28"/>
      <c r="C1" s="28"/>
      <c r="D1" s="28"/>
      <c r="E1" s="28"/>
      <c r="F1" s="28"/>
      <c r="G1" s="28"/>
      <c r="H1" s="28"/>
      <c r="I1" s="25" t="s">
        <v>15</v>
      </c>
      <c r="J1" s="25"/>
      <c r="K1" s="25"/>
      <c r="L1" s="25"/>
      <c r="M1" s="26"/>
    </row>
    <row r="2" spans="1:13" ht="90" customHeight="1" thickBot="1">
      <c r="A2" s="29" t="s">
        <v>14</v>
      </c>
      <c r="B2" s="30"/>
      <c r="C2" s="30"/>
      <c r="D2" s="30"/>
      <c r="E2" s="30"/>
      <c r="F2" s="30"/>
      <c r="G2" s="30"/>
      <c r="H2" s="31"/>
      <c r="I2" s="25" t="s">
        <v>75</v>
      </c>
      <c r="J2" s="25"/>
      <c r="K2" s="25"/>
      <c r="L2" s="25"/>
      <c r="M2" s="26"/>
    </row>
    <row r="3" spans="1:13" ht="15.75" thickBot="1">
      <c r="A3" s="7" t="s">
        <v>5</v>
      </c>
      <c r="B3" s="8" t="s">
        <v>0</v>
      </c>
      <c r="C3" s="8" t="s">
        <v>12</v>
      </c>
      <c r="D3" s="8" t="s">
        <v>13</v>
      </c>
      <c r="E3" s="8" t="s">
        <v>6</v>
      </c>
      <c r="F3" s="8" t="s">
        <v>7</v>
      </c>
      <c r="G3" s="8" t="s">
        <v>1</v>
      </c>
      <c r="H3" s="9" t="s">
        <v>2</v>
      </c>
      <c r="I3" s="9" t="s">
        <v>8</v>
      </c>
      <c r="J3" s="9" t="s">
        <v>9</v>
      </c>
      <c r="K3" s="9" t="s">
        <v>10</v>
      </c>
      <c r="L3" s="9" t="s">
        <v>11</v>
      </c>
      <c r="M3" s="10" t="s">
        <v>16</v>
      </c>
    </row>
    <row r="4" spans="1:13">
      <c r="A4" s="12">
        <v>1</v>
      </c>
      <c r="B4" s="13" t="s">
        <v>27</v>
      </c>
      <c r="C4" s="13" t="s">
        <v>28</v>
      </c>
      <c r="D4" s="13" t="s">
        <v>29</v>
      </c>
      <c r="E4" s="13" t="s">
        <v>17</v>
      </c>
      <c r="F4" s="13" t="s">
        <v>30</v>
      </c>
      <c r="G4" s="13">
        <v>4</v>
      </c>
      <c r="H4" s="14">
        <f>VLOOKUP(F4,[1]Sheet1!$B$2:$E$78,4,FALSE)</f>
        <v>45</v>
      </c>
      <c r="I4" s="14">
        <f t="shared" ref="I4:I28" si="0">G4*1</f>
        <v>4</v>
      </c>
      <c r="J4" s="14">
        <f>G4*6</f>
        <v>24</v>
      </c>
      <c r="K4" s="14">
        <v>25</v>
      </c>
      <c r="L4" s="14">
        <f t="shared" ref="L4:L28" si="1">G4*H4+I4+J4+K4</f>
        <v>233</v>
      </c>
      <c r="M4" s="15" t="s">
        <v>20</v>
      </c>
    </row>
    <row r="5" spans="1:13">
      <c r="A5" s="4">
        <v>2</v>
      </c>
      <c r="B5" s="2" t="s">
        <v>31</v>
      </c>
      <c r="C5" s="2" t="s">
        <v>32</v>
      </c>
      <c r="D5" s="2" t="s">
        <v>33</v>
      </c>
      <c r="E5" s="2" t="s">
        <v>17</v>
      </c>
      <c r="F5" s="2" t="s">
        <v>18</v>
      </c>
      <c r="G5" s="2">
        <v>3</v>
      </c>
      <c r="H5" s="3">
        <f>VLOOKUP(F5,[1]Sheet1!$B$1:$D$69,3,FALSE)</f>
        <v>73</v>
      </c>
      <c r="I5" s="3">
        <f t="shared" si="0"/>
        <v>3</v>
      </c>
      <c r="J5" s="3">
        <f>G5*12</f>
        <v>36</v>
      </c>
      <c r="K5" s="3"/>
      <c r="L5" s="3">
        <f t="shared" si="1"/>
        <v>258</v>
      </c>
      <c r="M5" s="16" t="s">
        <v>19</v>
      </c>
    </row>
    <row r="6" spans="1:13">
      <c r="A6" s="4"/>
      <c r="B6" s="2" t="s">
        <v>31</v>
      </c>
      <c r="C6" s="2" t="s">
        <v>32</v>
      </c>
      <c r="D6" s="2" t="s">
        <v>33</v>
      </c>
      <c r="E6" s="2" t="s">
        <v>17</v>
      </c>
      <c r="F6" s="2" t="s">
        <v>18</v>
      </c>
      <c r="G6" s="2">
        <v>1</v>
      </c>
      <c r="H6" s="3">
        <f>VLOOKUP(F6,[1]Sheet1!$B$2:$E$78,4,FALSE)</f>
        <v>45</v>
      </c>
      <c r="I6" s="3">
        <f t="shared" si="0"/>
        <v>1</v>
      </c>
      <c r="J6" s="3">
        <f>G6*6</f>
        <v>6</v>
      </c>
      <c r="K6" s="3">
        <v>25</v>
      </c>
      <c r="L6" s="3">
        <f t="shared" si="1"/>
        <v>77</v>
      </c>
      <c r="M6" s="16" t="s">
        <v>20</v>
      </c>
    </row>
    <row r="7" spans="1:13">
      <c r="A7" s="4">
        <v>3</v>
      </c>
      <c r="B7" s="2" t="s">
        <v>34</v>
      </c>
      <c r="C7" s="2" t="s">
        <v>35</v>
      </c>
      <c r="D7" s="2" t="s">
        <v>36</v>
      </c>
      <c r="E7" s="2" t="s">
        <v>17</v>
      </c>
      <c r="F7" s="2" t="s">
        <v>37</v>
      </c>
      <c r="G7" s="2">
        <v>3</v>
      </c>
      <c r="H7" s="3">
        <f>VLOOKUP(F7,[1]Sheet1!$B$1:$C$70,2,FALSE)</f>
        <v>100</v>
      </c>
      <c r="I7" s="3">
        <f t="shared" si="0"/>
        <v>3</v>
      </c>
      <c r="J7" s="3">
        <f>G7*15</f>
        <v>45</v>
      </c>
      <c r="K7" s="3">
        <v>25</v>
      </c>
      <c r="L7" s="3">
        <f t="shared" si="1"/>
        <v>373</v>
      </c>
      <c r="M7" s="16" t="s">
        <v>23</v>
      </c>
    </row>
    <row r="8" spans="1:13">
      <c r="A8" s="4">
        <v>4</v>
      </c>
      <c r="B8" s="2" t="s">
        <v>38</v>
      </c>
      <c r="C8" s="2" t="s">
        <v>39</v>
      </c>
      <c r="D8" s="2" t="s">
        <v>40</v>
      </c>
      <c r="E8" s="2" t="s">
        <v>17</v>
      </c>
      <c r="F8" s="2" t="s">
        <v>41</v>
      </c>
      <c r="G8" s="2">
        <v>1</v>
      </c>
      <c r="H8" s="3">
        <f>VLOOKUP(F8,[1]Sheet1!$B$1:$C$70,2,FALSE)</f>
        <v>100</v>
      </c>
      <c r="I8" s="3">
        <f t="shared" si="0"/>
        <v>1</v>
      </c>
      <c r="J8" s="3">
        <f>G8*15</f>
        <v>15</v>
      </c>
      <c r="K8" s="3"/>
      <c r="L8" s="3">
        <f t="shared" si="1"/>
        <v>116</v>
      </c>
      <c r="M8" s="16" t="s">
        <v>23</v>
      </c>
    </row>
    <row r="9" spans="1:13">
      <c r="A9" s="4"/>
      <c r="B9" s="2" t="s">
        <v>38</v>
      </c>
      <c r="C9" s="2" t="s">
        <v>39</v>
      </c>
      <c r="D9" s="2" t="s">
        <v>40</v>
      </c>
      <c r="E9" s="2" t="s">
        <v>17</v>
      </c>
      <c r="F9" s="2" t="s">
        <v>41</v>
      </c>
      <c r="G9" s="2">
        <v>6</v>
      </c>
      <c r="H9" s="3">
        <f>VLOOKUP(F9,[1]Sheet1!$B$1:$D$69,3,FALSE)</f>
        <v>78</v>
      </c>
      <c r="I9" s="3">
        <f t="shared" si="0"/>
        <v>6</v>
      </c>
      <c r="J9" s="3">
        <f>G9*12</f>
        <v>72</v>
      </c>
      <c r="K9" s="3">
        <v>25</v>
      </c>
      <c r="L9" s="3">
        <f t="shared" si="1"/>
        <v>571</v>
      </c>
      <c r="M9" s="16" t="s">
        <v>19</v>
      </c>
    </row>
    <row r="10" spans="1:13">
      <c r="A10" s="4">
        <v>5</v>
      </c>
      <c r="B10" s="2" t="s">
        <v>38</v>
      </c>
      <c r="C10" s="2" t="s">
        <v>42</v>
      </c>
      <c r="D10" s="2" t="s">
        <v>43</v>
      </c>
      <c r="E10" s="2" t="s">
        <v>17</v>
      </c>
      <c r="F10" s="2" t="s">
        <v>30</v>
      </c>
      <c r="G10" s="2">
        <v>1</v>
      </c>
      <c r="H10" s="3">
        <f>VLOOKUP(F10,[1]Sheet1!$B$1:$C$70,2,FALSE)</f>
        <v>100</v>
      </c>
      <c r="I10" s="3">
        <f t="shared" si="0"/>
        <v>1</v>
      </c>
      <c r="J10" s="3">
        <f>G10*15</f>
        <v>15</v>
      </c>
      <c r="K10" s="3">
        <v>25</v>
      </c>
      <c r="L10" s="3">
        <f t="shared" si="1"/>
        <v>141</v>
      </c>
      <c r="M10" s="16" t="s">
        <v>23</v>
      </c>
    </row>
    <row r="11" spans="1:13">
      <c r="A11" s="4">
        <v>6</v>
      </c>
      <c r="B11" s="2" t="s">
        <v>44</v>
      </c>
      <c r="C11" s="2" t="s">
        <v>45</v>
      </c>
      <c r="D11" s="2" t="s">
        <v>46</v>
      </c>
      <c r="E11" s="2" t="s">
        <v>17</v>
      </c>
      <c r="F11" s="2" t="s">
        <v>22</v>
      </c>
      <c r="G11" s="2">
        <v>5</v>
      </c>
      <c r="H11" s="3">
        <f>VLOOKUP(F11,[1]Sheet1!$B$1:$C$70,2,FALSE)</f>
        <v>100</v>
      </c>
      <c r="I11" s="3">
        <f t="shared" si="0"/>
        <v>5</v>
      </c>
      <c r="J11" s="3">
        <f>G11*15</f>
        <v>75</v>
      </c>
      <c r="K11" s="3"/>
      <c r="L11" s="3">
        <f t="shared" si="1"/>
        <v>580</v>
      </c>
      <c r="M11" s="16" t="s">
        <v>23</v>
      </c>
    </row>
    <row r="12" spans="1:13">
      <c r="A12" s="4"/>
      <c r="B12" s="2" t="s">
        <v>44</v>
      </c>
      <c r="C12" s="2" t="s">
        <v>45</v>
      </c>
      <c r="D12" s="2" t="s">
        <v>46</v>
      </c>
      <c r="E12" s="2" t="s">
        <v>17</v>
      </c>
      <c r="F12" s="2" t="s">
        <v>22</v>
      </c>
      <c r="G12" s="2">
        <v>3</v>
      </c>
      <c r="H12" s="3">
        <f>VLOOKUP(F12,[1]Sheet1!$B$2:$E$78,4,FALSE)</f>
        <v>40</v>
      </c>
      <c r="I12" s="3">
        <f t="shared" si="0"/>
        <v>3</v>
      </c>
      <c r="J12" s="3">
        <f>G12*6</f>
        <v>18</v>
      </c>
      <c r="K12" s="3">
        <v>25</v>
      </c>
      <c r="L12" s="3">
        <f t="shared" si="1"/>
        <v>166</v>
      </c>
      <c r="M12" s="16" t="s">
        <v>20</v>
      </c>
    </row>
    <row r="13" spans="1:13">
      <c r="A13" s="4">
        <v>7</v>
      </c>
      <c r="B13" s="2" t="s">
        <v>47</v>
      </c>
      <c r="C13" s="2" t="s">
        <v>48</v>
      </c>
      <c r="D13" s="2" t="s">
        <v>49</v>
      </c>
      <c r="E13" s="2" t="s">
        <v>17</v>
      </c>
      <c r="F13" s="2" t="s">
        <v>50</v>
      </c>
      <c r="G13" s="2">
        <v>9</v>
      </c>
      <c r="H13" s="3">
        <f>VLOOKUP(F13,[1]Sheet1!$B$1:$C$70,2,FALSE)</f>
        <v>100</v>
      </c>
      <c r="I13" s="3">
        <f t="shared" si="0"/>
        <v>9</v>
      </c>
      <c r="J13" s="3">
        <f>G13*15</f>
        <v>135</v>
      </c>
      <c r="K13" s="3"/>
      <c r="L13" s="3">
        <f t="shared" si="1"/>
        <v>1044</v>
      </c>
      <c r="M13" s="16" t="s">
        <v>23</v>
      </c>
    </row>
    <row r="14" spans="1:13">
      <c r="A14" s="4"/>
      <c r="B14" s="2" t="s">
        <v>47</v>
      </c>
      <c r="C14" s="2" t="s">
        <v>48</v>
      </c>
      <c r="D14" s="2" t="s">
        <v>49</v>
      </c>
      <c r="E14" s="2" t="s">
        <v>17</v>
      </c>
      <c r="F14" s="2" t="s">
        <v>50</v>
      </c>
      <c r="G14" s="2">
        <v>3</v>
      </c>
      <c r="H14" s="3">
        <f>VLOOKUP(F14,[1]Sheet1!$B$1:$D$69,3,FALSE)</f>
        <v>73</v>
      </c>
      <c r="I14" s="3">
        <f t="shared" si="0"/>
        <v>3</v>
      </c>
      <c r="J14" s="3">
        <f>G14*12</f>
        <v>36</v>
      </c>
      <c r="K14" s="3"/>
      <c r="L14" s="3">
        <f t="shared" si="1"/>
        <v>258</v>
      </c>
      <c r="M14" s="16" t="s">
        <v>19</v>
      </c>
    </row>
    <row r="15" spans="1:13">
      <c r="A15" s="4"/>
      <c r="B15" s="2" t="s">
        <v>47</v>
      </c>
      <c r="C15" s="2" t="s">
        <v>48</v>
      </c>
      <c r="D15" s="2" t="s">
        <v>49</v>
      </c>
      <c r="E15" s="2" t="s">
        <v>17</v>
      </c>
      <c r="F15" s="2" t="s">
        <v>50</v>
      </c>
      <c r="G15" s="2">
        <v>2</v>
      </c>
      <c r="H15" s="3">
        <f>VLOOKUP(F15,[1]Sheet1!$B$2:$E$78,4,FALSE)</f>
        <v>40</v>
      </c>
      <c r="I15" s="3">
        <f t="shared" si="0"/>
        <v>2</v>
      </c>
      <c r="J15" s="3">
        <f>G15*6</f>
        <v>12</v>
      </c>
      <c r="K15" s="3">
        <v>25</v>
      </c>
      <c r="L15" s="3">
        <f t="shared" si="1"/>
        <v>119</v>
      </c>
      <c r="M15" s="16" t="s">
        <v>20</v>
      </c>
    </row>
    <row r="16" spans="1:13">
      <c r="A16" s="4">
        <v>8</v>
      </c>
      <c r="B16" s="2" t="s">
        <v>47</v>
      </c>
      <c r="C16" s="2" t="s">
        <v>51</v>
      </c>
      <c r="D16" s="2" t="s">
        <v>52</v>
      </c>
      <c r="E16" s="2" t="s">
        <v>17</v>
      </c>
      <c r="F16" s="2" t="s">
        <v>53</v>
      </c>
      <c r="G16" s="2">
        <v>4</v>
      </c>
      <c r="H16" s="3">
        <f>VLOOKUP(F16,[1]Sheet1!$B$1:$C$70,2,FALSE)</f>
        <v>100</v>
      </c>
      <c r="I16" s="3">
        <f t="shared" si="0"/>
        <v>4</v>
      </c>
      <c r="J16" s="3">
        <f>G16*15</f>
        <v>60</v>
      </c>
      <c r="K16" s="3"/>
      <c r="L16" s="3">
        <f t="shared" si="1"/>
        <v>464</v>
      </c>
      <c r="M16" s="16" t="s">
        <v>23</v>
      </c>
    </row>
    <row r="17" spans="1:13">
      <c r="A17" s="4"/>
      <c r="B17" s="2" t="s">
        <v>47</v>
      </c>
      <c r="C17" s="2" t="s">
        <v>51</v>
      </c>
      <c r="D17" s="2" t="s">
        <v>52</v>
      </c>
      <c r="E17" s="2" t="s">
        <v>17</v>
      </c>
      <c r="F17" s="2" t="s">
        <v>53</v>
      </c>
      <c r="G17" s="2">
        <v>2</v>
      </c>
      <c r="H17" s="3">
        <f>VLOOKUP(F17,[1]Sheet1!$B$1:$D$69,3,FALSE)</f>
        <v>73</v>
      </c>
      <c r="I17" s="3">
        <f t="shared" si="0"/>
        <v>2</v>
      </c>
      <c r="J17" s="3">
        <f>G17*12</f>
        <v>24</v>
      </c>
      <c r="K17" s="3"/>
      <c r="L17" s="3">
        <f t="shared" si="1"/>
        <v>172</v>
      </c>
      <c r="M17" s="16" t="s">
        <v>19</v>
      </c>
    </row>
    <row r="18" spans="1:13">
      <c r="A18" s="4"/>
      <c r="B18" s="2" t="s">
        <v>47</v>
      </c>
      <c r="C18" s="2" t="s">
        <v>51</v>
      </c>
      <c r="D18" s="2" t="s">
        <v>52</v>
      </c>
      <c r="E18" s="2" t="s">
        <v>17</v>
      </c>
      <c r="F18" s="2" t="s">
        <v>53</v>
      </c>
      <c r="G18" s="2">
        <v>5</v>
      </c>
      <c r="H18" s="3">
        <f>VLOOKUP(F18,[1]Sheet1!$B$2:$E$78,4,FALSE)</f>
        <v>40</v>
      </c>
      <c r="I18" s="3">
        <f t="shared" si="0"/>
        <v>5</v>
      </c>
      <c r="J18" s="3">
        <f>G18*6</f>
        <v>30</v>
      </c>
      <c r="K18" s="3">
        <v>25</v>
      </c>
      <c r="L18" s="3">
        <f t="shared" si="1"/>
        <v>260</v>
      </c>
      <c r="M18" s="16" t="s">
        <v>20</v>
      </c>
    </row>
    <row r="19" spans="1:13">
      <c r="A19" s="4">
        <v>9</v>
      </c>
      <c r="B19" s="2" t="s">
        <v>47</v>
      </c>
      <c r="C19" s="2" t="s">
        <v>54</v>
      </c>
      <c r="D19" s="2" t="s">
        <v>55</v>
      </c>
      <c r="E19" s="2" t="s">
        <v>17</v>
      </c>
      <c r="F19" s="2" t="s">
        <v>56</v>
      </c>
      <c r="G19" s="2">
        <v>2</v>
      </c>
      <c r="H19" s="3">
        <f>VLOOKUP(F19,[1]Sheet1!$B$1:$C$70,2,FALSE)</f>
        <v>150</v>
      </c>
      <c r="I19" s="3">
        <f t="shared" si="0"/>
        <v>2</v>
      </c>
      <c r="J19" s="3">
        <f>G19*15</f>
        <v>30</v>
      </c>
      <c r="K19" s="3">
        <v>25</v>
      </c>
      <c r="L19" s="3">
        <f t="shared" si="1"/>
        <v>357</v>
      </c>
      <c r="M19" s="16" t="s">
        <v>23</v>
      </c>
    </row>
    <row r="20" spans="1:13">
      <c r="A20" s="4">
        <v>10</v>
      </c>
      <c r="B20" s="2" t="s">
        <v>57</v>
      </c>
      <c r="C20" s="2" t="s">
        <v>58</v>
      </c>
      <c r="D20" s="2" t="s">
        <v>59</v>
      </c>
      <c r="E20" s="2" t="s">
        <v>17</v>
      </c>
      <c r="F20" s="2" t="s">
        <v>22</v>
      </c>
      <c r="G20" s="2">
        <v>2</v>
      </c>
      <c r="H20" s="3">
        <f>VLOOKUP(F20,[1]Sheet1!$B$1:$C$70,2,FALSE)</f>
        <v>100</v>
      </c>
      <c r="I20" s="3">
        <f t="shared" si="0"/>
        <v>2</v>
      </c>
      <c r="J20" s="3">
        <f>G20*15</f>
        <v>30</v>
      </c>
      <c r="K20" s="3"/>
      <c r="L20" s="3">
        <f t="shared" si="1"/>
        <v>232</v>
      </c>
      <c r="M20" s="16" t="s">
        <v>23</v>
      </c>
    </row>
    <row r="21" spans="1:13">
      <c r="A21" s="4"/>
      <c r="B21" s="2" t="s">
        <v>57</v>
      </c>
      <c r="C21" s="2" t="s">
        <v>58</v>
      </c>
      <c r="D21" s="2" t="s">
        <v>59</v>
      </c>
      <c r="E21" s="2" t="s">
        <v>17</v>
      </c>
      <c r="F21" s="2" t="s">
        <v>22</v>
      </c>
      <c r="G21" s="2">
        <v>1</v>
      </c>
      <c r="H21" s="3">
        <f>VLOOKUP(F21,[1]Sheet1!$B$2:$E$78,4,FALSE)</f>
        <v>40</v>
      </c>
      <c r="I21" s="3">
        <f t="shared" si="0"/>
        <v>1</v>
      </c>
      <c r="J21" s="3">
        <f>G21*6</f>
        <v>6</v>
      </c>
      <c r="K21" s="3">
        <v>25</v>
      </c>
      <c r="L21" s="3">
        <f t="shared" si="1"/>
        <v>72</v>
      </c>
      <c r="M21" s="16" t="s">
        <v>20</v>
      </c>
    </row>
    <row r="22" spans="1:13">
      <c r="A22" s="4">
        <v>11</v>
      </c>
      <c r="B22" s="2" t="s">
        <v>60</v>
      </c>
      <c r="C22" s="2" t="s">
        <v>61</v>
      </c>
      <c r="D22" s="2" t="s">
        <v>62</v>
      </c>
      <c r="E22" s="2" t="s">
        <v>17</v>
      </c>
      <c r="F22" s="2" t="s">
        <v>63</v>
      </c>
      <c r="G22" s="2">
        <v>2</v>
      </c>
      <c r="H22" s="3">
        <f>VLOOKUP(F22,[1]Sheet1!$B$1:$D$69,3,FALSE)</f>
        <v>73</v>
      </c>
      <c r="I22" s="3">
        <f t="shared" si="0"/>
        <v>2</v>
      </c>
      <c r="J22" s="3">
        <f>G22*12</f>
        <v>24</v>
      </c>
      <c r="K22" s="3">
        <v>25</v>
      </c>
      <c r="L22" s="3">
        <f t="shared" si="1"/>
        <v>197</v>
      </c>
      <c r="M22" s="16" t="s">
        <v>19</v>
      </c>
    </row>
    <row r="23" spans="1:13">
      <c r="A23" s="4">
        <v>12</v>
      </c>
      <c r="B23" s="2" t="s">
        <v>60</v>
      </c>
      <c r="C23" s="2" t="s">
        <v>64</v>
      </c>
      <c r="D23" s="2" t="s">
        <v>65</v>
      </c>
      <c r="E23" s="2" t="s">
        <v>17</v>
      </c>
      <c r="F23" s="2" t="s">
        <v>24</v>
      </c>
      <c r="G23" s="2">
        <v>3</v>
      </c>
      <c r="H23" s="3">
        <f>VLOOKUP(F23,[1]Sheet1!$B$1:$D$69,3,FALSE)</f>
        <v>85</v>
      </c>
      <c r="I23" s="3">
        <f t="shared" si="0"/>
        <v>3</v>
      </c>
      <c r="J23" s="3">
        <f>G23*12</f>
        <v>36</v>
      </c>
      <c r="K23" s="3">
        <v>25</v>
      </c>
      <c r="L23" s="3">
        <f t="shared" si="1"/>
        <v>319</v>
      </c>
      <c r="M23" s="16" t="s">
        <v>19</v>
      </c>
    </row>
    <row r="24" spans="1:13">
      <c r="A24" s="4">
        <v>13</v>
      </c>
      <c r="B24" s="2" t="s">
        <v>60</v>
      </c>
      <c r="C24" s="2" t="s">
        <v>66</v>
      </c>
      <c r="D24" s="2" t="s">
        <v>67</v>
      </c>
      <c r="E24" s="2" t="s">
        <v>17</v>
      </c>
      <c r="F24" s="2" t="s">
        <v>30</v>
      </c>
      <c r="G24" s="2">
        <v>3</v>
      </c>
      <c r="H24" s="3">
        <f>VLOOKUP(F24,[1]Sheet1!$B$1:$C$70,2,FALSE)</f>
        <v>100</v>
      </c>
      <c r="I24" s="3">
        <f t="shared" si="0"/>
        <v>3</v>
      </c>
      <c r="J24" s="3">
        <f>G24*15</f>
        <v>45</v>
      </c>
      <c r="K24" s="3"/>
      <c r="L24" s="3">
        <f t="shared" si="1"/>
        <v>348</v>
      </c>
      <c r="M24" s="16" t="s">
        <v>23</v>
      </c>
    </row>
    <row r="25" spans="1:13">
      <c r="A25" s="4"/>
      <c r="B25" s="2" t="s">
        <v>60</v>
      </c>
      <c r="C25" s="2" t="s">
        <v>66</v>
      </c>
      <c r="D25" s="2" t="s">
        <v>67</v>
      </c>
      <c r="E25" s="2" t="s">
        <v>17</v>
      </c>
      <c r="F25" s="2" t="s">
        <v>30</v>
      </c>
      <c r="G25" s="2">
        <v>13</v>
      </c>
      <c r="H25" s="3">
        <f>VLOOKUP(F25,[1]Sheet1!$B$1:$D$69,3,FALSE)</f>
        <v>73</v>
      </c>
      <c r="I25" s="3">
        <f t="shared" si="0"/>
        <v>13</v>
      </c>
      <c r="J25" s="3">
        <f>G25*12</f>
        <v>156</v>
      </c>
      <c r="K25" s="3">
        <v>25</v>
      </c>
      <c r="L25" s="3">
        <f t="shared" si="1"/>
        <v>1143</v>
      </c>
      <c r="M25" s="16" t="s">
        <v>19</v>
      </c>
    </row>
    <row r="26" spans="1:13">
      <c r="A26" s="4">
        <v>14</v>
      </c>
      <c r="B26" s="2" t="s">
        <v>60</v>
      </c>
      <c r="C26" s="2" t="s">
        <v>68</v>
      </c>
      <c r="D26" s="2" t="s">
        <v>69</v>
      </c>
      <c r="E26" s="2" t="s">
        <v>17</v>
      </c>
      <c r="F26" s="2" t="s">
        <v>25</v>
      </c>
      <c r="G26" s="2">
        <v>3</v>
      </c>
      <c r="H26" s="3">
        <f>VLOOKUP(F26,[1]Sheet1!$B$1:$D$69,3,FALSE)</f>
        <v>90</v>
      </c>
      <c r="I26" s="3">
        <f t="shared" si="0"/>
        <v>3</v>
      </c>
      <c r="J26" s="3">
        <f>G26*12</f>
        <v>36</v>
      </c>
      <c r="K26" s="3">
        <v>25</v>
      </c>
      <c r="L26" s="3">
        <f t="shared" si="1"/>
        <v>334</v>
      </c>
      <c r="M26" s="16" t="s">
        <v>19</v>
      </c>
    </row>
    <row r="27" spans="1:13">
      <c r="A27" s="4">
        <v>15</v>
      </c>
      <c r="B27" s="2" t="s">
        <v>60</v>
      </c>
      <c r="C27" s="2" t="s">
        <v>70</v>
      </c>
      <c r="D27" s="2" t="s">
        <v>71</v>
      </c>
      <c r="E27" s="2" t="s">
        <v>17</v>
      </c>
      <c r="F27" s="2" t="s">
        <v>53</v>
      </c>
      <c r="G27" s="2">
        <v>4</v>
      </c>
      <c r="H27" s="3">
        <f>VLOOKUP(F27,[1]Sheet1!$B$1:$D$69,3,FALSE)</f>
        <v>73</v>
      </c>
      <c r="I27" s="3">
        <f t="shared" si="0"/>
        <v>4</v>
      </c>
      <c r="J27" s="3">
        <f>G27*12</f>
        <v>48</v>
      </c>
      <c r="K27" s="3">
        <v>25</v>
      </c>
      <c r="L27" s="3">
        <f t="shared" si="1"/>
        <v>369</v>
      </c>
      <c r="M27" s="16" t="s">
        <v>19</v>
      </c>
    </row>
    <row r="28" spans="1:13">
      <c r="A28" s="4">
        <v>16</v>
      </c>
      <c r="B28" s="2" t="s">
        <v>60</v>
      </c>
      <c r="C28" s="2" t="s">
        <v>72</v>
      </c>
      <c r="D28" s="2" t="s">
        <v>73</v>
      </c>
      <c r="E28" s="2" t="s">
        <v>17</v>
      </c>
      <c r="F28" s="2" t="s">
        <v>21</v>
      </c>
      <c r="G28" s="2">
        <v>6</v>
      </c>
      <c r="H28" s="3">
        <f>VLOOKUP(F28,[1]Sheet1!$B$1:$D$69,3,FALSE)</f>
        <v>115</v>
      </c>
      <c r="I28" s="3">
        <f t="shared" si="0"/>
        <v>6</v>
      </c>
      <c r="J28" s="3">
        <f>G28*12</f>
        <v>72</v>
      </c>
      <c r="K28" s="3">
        <v>25</v>
      </c>
      <c r="L28" s="3">
        <f t="shared" si="1"/>
        <v>793</v>
      </c>
      <c r="M28" s="16" t="s">
        <v>19</v>
      </c>
    </row>
    <row r="29" spans="1:13" ht="15.75" thickBot="1">
      <c r="A29" s="35" t="s">
        <v>74</v>
      </c>
      <c r="B29" s="36"/>
      <c r="C29" s="36"/>
      <c r="D29" s="36"/>
      <c r="E29" s="36"/>
      <c r="F29" s="36"/>
      <c r="G29" s="36"/>
      <c r="H29" s="36"/>
      <c r="I29" s="36"/>
      <c r="J29" s="36"/>
      <c r="K29" s="37"/>
      <c r="L29" s="17">
        <f>SUM(L4:L28)</f>
        <v>8996</v>
      </c>
      <c r="M29" s="18"/>
    </row>
    <row r="30" spans="1:13">
      <c r="A30" s="5"/>
      <c r="B30"/>
      <c r="C30"/>
      <c r="D30"/>
      <c r="E30"/>
      <c r="F30"/>
      <c r="G30" s="11">
        <f>SUM(G4:G28)</f>
        <v>91</v>
      </c>
      <c r="H30" s="6"/>
      <c r="I30" s="6"/>
      <c r="J30" s="6"/>
      <c r="K30" s="6"/>
      <c r="L30" s="6"/>
      <c r="M30"/>
    </row>
    <row r="31" spans="1:13" ht="15" customHeight="1">
      <c r="A31" s="22" t="s">
        <v>3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4"/>
    </row>
    <row r="32" spans="1:13" ht="15.75" thickBot="1">
      <c r="A32" s="32" t="s">
        <v>26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</row>
    <row r="33" spans="1:13" ht="30" customHeight="1" thickBot="1">
      <c r="A33" s="19" t="s">
        <v>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</row>
  </sheetData>
  <mergeCells count="8">
    <mergeCell ref="A33:M33"/>
    <mergeCell ref="A31:M31"/>
    <mergeCell ref="I1:M1"/>
    <mergeCell ref="A1:H1"/>
    <mergeCell ref="I2:M2"/>
    <mergeCell ref="A2:H2"/>
    <mergeCell ref="A32:M32"/>
    <mergeCell ref="A29:K29"/>
  </mergeCells>
  <pageMargins left="0.23622047244094491" right="0.15748031496062992" top="0.70866141732283472" bottom="0.55118110236220474" header="0.19685039370078741" footer="0.15748031496062992"/>
  <pageSetup scale="90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2024-06-11T11:36:52Z</cp:lastPrinted>
  <dcterms:created xsi:type="dcterms:W3CDTF">2022-03-21T07:07:09Z</dcterms:created>
  <dcterms:modified xsi:type="dcterms:W3CDTF">2024-06-25T06:48:50Z</dcterms:modified>
</cp:coreProperties>
</file>