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K16" i="1"/>
  <c r="K5"/>
  <c r="K6"/>
  <c r="K7"/>
  <c r="K8"/>
  <c r="K9"/>
  <c r="K10"/>
  <c r="K11"/>
  <c r="K12"/>
  <c r="K13"/>
  <c r="K14"/>
  <c r="K15"/>
  <c r="K4"/>
  <c r="I5"/>
  <c r="I6"/>
  <c r="I7"/>
  <c r="I8"/>
  <c r="I9"/>
  <c r="I10"/>
  <c r="I11"/>
  <c r="I12"/>
  <c r="I13"/>
  <c r="I14"/>
  <c r="I15"/>
  <c r="I4"/>
  <c r="H15"/>
  <c r="H13"/>
  <c r="H9"/>
  <c r="H6"/>
  <c r="H5"/>
  <c r="H8"/>
  <c r="H10"/>
  <c r="H12"/>
  <c r="H14"/>
  <c r="H4"/>
  <c r="G19"/>
</calcChain>
</file>

<file path=xl/sharedStrings.xml><?xml version="1.0" encoding="utf-8"?>
<sst xmlns="http://schemas.openxmlformats.org/spreadsheetml/2006/main" count="77" uniqueCount="62">
  <si>
    <t>01/11/2025</t>
  </si>
  <si>
    <t>227</t>
  </si>
  <si>
    <t>04/11/2025</t>
  </si>
  <si>
    <t>2291</t>
  </si>
  <si>
    <t>07/11/2025</t>
  </si>
  <si>
    <t>232</t>
  </si>
  <si>
    <t>14/11/2025</t>
  </si>
  <si>
    <t>235</t>
  </si>
  <si>
    <t>16/11/2025</t>
  </si>
  <si>
    <t>236</t>
  </si>
  <si>
    <t>17/11/2025</t>
  </si>
  <si>
    <t>237</t>
  </si>
  <si>
    <t>27/11/2025</t>
  </si>
  <si>
    <t>245</t>
  </si>
  <si>
    <t>29/11/2025</t>
  </si>
  <si>
    <t>251</t>
  </si>
  <si>
    <t>135</t>
  </si>
  <si>
    <t>08/11/2025</t>
  </si>
  <si>
    <t>230</t>
  </si>
  <si>
    <t>20/11/2025</t>
  </si>
  <si>
    <t>240</t>
  </si>
  <si>
    <t>24/11/2025</t>
  </si>
  <si>
    <t>243</t>
  </si>
  <si>
    <t>DO/11482</t>
  </si>
  <si>
    <t>DO/11602</t>
  </si>
  <si>
    <t>DO/11780</t>
  </si>
  <si>
    <t>DO/12048</t>
  </si>
  <si>
    <t>DO/12125</t>
  </si>
  <si>
    <t>DO/12196</t>
  </si>
  <si>
    <t>DO/12636</t>
  </si>
  <si>
    <t>DO/12839</t>
  </si>
  <si>
    <t>DO/12845</t>
  </si>
  <si>
    <t>MA/08135</t>
  </si>
  <si>
    <t>MA/08640</t>
  </si>
  <si>
    <t>MA/08786</t>
  </si>
  <si>
    <t>PARADEEP</t>
  </si>
  <si>
    <t>NUAPATNA</t>
  </si>
  <si>
    <t>BHUBAN</t>
  </si>
  <si>
    <t>PATTAMUNDAI</t>
  </si>
  <si>
    <t>KAMAKHYANAGAR</t>
  </si>
  <si>
    <t>KALAN</t>
  </si>
  <si>
    <t>KARANJIA</t>
  </si>
  <si>
    <t>BALASORE</t>
  </si>
  <si>
    <t>BARIPADA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</si>
  <si>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</si>
  <si>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</si>
  <si>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</si>
  <si>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</si>
  <si>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</si>
  <si>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</si>
  <si>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</si>
  <si>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</si>
  <si>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</si>
  <si>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</si>
  <si>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</si>
  <si>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</si>
  <si>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</si>
  <si>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A B WAREHOUSING
Address:DOLAMUNDAI HOLDING NO. 594,WARD NO. 19 MAHATAB ROAD,BUXI BAZAR-753001 ODISHA,9437094419
GST No:21ASHPS9678K1ZY
</t>
  </si>
  <si>
    <t>Kindly, verify &amp; confirm within 7 days, else GST will be filed by 20th NOV, 2025. 
GST to be paid by Consignor under Reverse Charge Mechanism(RCM) as per GST.</t>
  </si>
  <si>
    <t>Thanking you for your business.
PRAGATI LOGISTICS</t>
  </si>
  <si>
    <t xml:space="preserve">Bill Date: 30/11/2025
Bill NO : 21150
Total Amount: 3674.00
</t>
  </si>
  <si>
    <t>(RUPEES THREE THOUSAND SIX HUNDRED SEVENTY FOUR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</si>
</sst>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/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6</xdr:col>
      <xdr:colOff>180975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66675"/>
          <a:ext cx="37814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OCT%2025/A%20B%20WAREHOUSIN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SEPT%2025/A%20B%20WAREHOUSING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PATTAMUNDAI</v>
          </cell>
          <cell r="G4">
            <v>7</v>
          </cell>
          <cell r="H4">
            <v>35</v>
          </cell>
        </row>
        <row r="5">
          <cell r="F5" t="str">
            <v>BARIPADA</v>
          </cell>
          <cell r="G5">
            <v>3</v>
          </cell>
          <cell r="H5">
            <v>40</v>
          </cell>
        </row>
        <row r="6">
          <cell r="F6" t="str">
            <v>NARSINGHPUR</v>
          </cell>
          <cell r="G6">
            <v>12</v>
          </cell>
          <cell r="H6">
            <v>35</v>
          </cell>
        </row>
        <row r="7">
          <cell r="F7" t="str">
            <v>PARADEEP</v>
          </cell>
          <cell r="G7">
            <v>25</v>
          </cell>
          <cell r="H7">
            <v>35</v>
          </cell>
        </row>
        <row r="8">
          <cell r="F8" t="str">
            <v>KAMAKHYANAGAR</v>
          </cell>
          <cell r="G8">
            <v>2</v>
          </cell>
          <cell r="H8">
            <v>35</v>
          </cell>
        </row>
        <row r="9">
          <cell r="F9" t="str">
            <v>RAIRANGPUR</v>
          </cell>
          <cell r="G9">
            <v>2</v>
          </cell>
          <cell r="H9">
            <v>40</v>
          </cell>
        </row>
        <row r="10">
          <cell r="F10" t="str">
            <v>PATTAMUNDAI</v>
          </cell>
          <cell r="G10">
            <v>6</v>
          </cell>
          <cell r="H10">
            <v>35</v>
          </cell>
        </row>
        <row r="11">
          <cell r="F11" t="str">
            <v>KALAN</v>
          </cell>
          <cell r="G11">
            <v>5</v>
          </cell>
          <cell r="H11">
            <v>35</v>
          </cell>
        </row>
        <row r="12">
          <cell r="F12" t="str">
            <v>JALESWAR</v>
          </cell>
          <cell r="G12">
            <v>3</v>
          </cell>
          <cell r="H12">
            <v>40</v>
          </cell>
        </row>
        <row r="13">
          <cell r="F13" t="str">
            <v>BALIAPAL</v>
          </cell>
          <cell r="G13">
            <v>5</v>
          </cell>
          <cell r="H13">
            <v>40</v>
          </cell>
        </row>
        <row r="14">
          <cell r="F14" t="str">
            <v>UDALA</v>
          </cell>
          <cell r="G14">
            <v>2</v>
          </cell>
          <cell r="H14">
            <v>40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AUL</v>
          </cell>
          <cell r="G4">
            <v>20</v>
          </cell>
          <cell r="H4">
            <v>35</v>
          </cell>
        </row>
        <row r="5">
          <cell r="F5" t="str">
            <v>PATTAMUNDAI</v>
          </cell>
          <cell r="G5">
            <v>7</v>
          </cell>
          <cell r="H5">
            <v>35</v>
          </cell>
        </row>
        <row r="6">
          <cell r="F6" t="str">
            <v>BHUBAN</v>
          </cell>
          <cell r="G6">
            <v>13</v>
          </cell>
          <cell r="H6">
            <v>35</v>
          </cell>
        </row>
        <row r="7">
          <cell r="F7" t="str">
            <v>betnoti</v>
          </cell>
          <cell r="G7">
            <v>4</v>
          </cell>
          <cell r="H7">
            <v>40</v>
          </cell>
        </row>
        <row r="8">
          <cell r="F8" t="str">
            <v>JALESWAR</v>
          </cell>
          <cell r="G8">
            <v>5</v>
          </cell>
          <cell r="H8">
            <v>40</v>
          </cell>
        </row>
        <row r="9">
          <cell r="F9" t="str">
            <v>NUAPATNA</v>
          </cell>
          <cell r="G9">
            <v>11</v>
          </cell>
          <cell r="H9">
            <v>35</v>
          </cell>
        </row>
        <row r="10">
          <cell r="F10" t="str">
            <v>BHUBAN</v>
          </cell>
          <cell r="G10">
            <v>7</v>
          </cell>
          <cell r="H10">
            <v>35</v>
          </cell>
        </row>
        <row r="11">
          <cell r="F11" t="str">
            <v>RAIRANGPUR</v>
          </cell>
          <cell r="G11">
            <v>2</v>
          </cell>
          <cell r="H11">
            <v>40</v>
          </cell>
        </row>
        <row r="12">
          <cell r="F12" t="str">
            <v>KALAN</v>
          </cell>
          <cell r="G12">
            <v>3</v>
          </cell>
          <cell r="H12">
            <v>35</v>
          </cell>
        </row>
        <row r="13">
          <cell r="F13" t="str">
            <v>BARIPADA</v>
          </cell>
          <cell r="G13">
            <v>6</v>
          </cell>
          <cell r="H13">
            <v>40</v>
          </cell>
        </row>
        <row r="14">
          <cell r="F14" t="str">
            <v>PARADEEP</v>
          </cell>
          <cell r="G14">
            <v>13</v>
          </cell>
          <cell r="H14">
            <v>35</v>
          </cell>
        </row>
        <row r="15">
          <cell r="F15" t="str">
            <v>JALESWAR</v>
          </cell>
          <cell r="G15">
            <v>8</v>
          </cell>
          <cell r="H15">
            <v>40</v>
          </cell>
        </row>
        <row r="16">
          <cell r="F16" t="str">
            <v>BALIAPAL</v>
          </cell>
          <cell r="G16">
            <v>12</v>
          </cell>
          <cell r="H16">
            <v>40</v>
          </cell>
        </row>
        <row r="17">
          <cell r="F17" t="str">
            <v>KAMAKHYANAGAR</v>
          </cell>
          <cell r="G17">
            <v>7</v>
          </cell>
          <cell r="H17">
            <v>35</v>
          </cell>
        </row>
        <row r="18">
          <cell r="F18" t="str">
            <v>KALAN</v>
          </cell>
          <cell r="G18">
            <v>2</v>
          </cell>
          <cell r="H18">
            <v>35</v>
          </cell>
        </row>
        <row r="19">
          <cell r="F19" t="str">
            <v>betnoti</v>
          </cell>
          <cell r="G19">
            <v>5</v>
          </cell>
          <cell r="H19">
            <v>40</v>
          </cell>
        </row>
        <row r="20">
          <cell r="F20" t="str">
            <v>PARADEEP</v>
          </cell>
          <cell r="G20">
            <v>4</v>
          </cell>
          <cell r="H20">
            <v>35</v>
          </cell>
        </row>
        <row r="21">
          <cell r="F21" t="str">
            <v>AUL</v>
          </cell>
          <cell r="G21">
            <v>15</v>
          </cell>
          <cell r="H21">
            <v>35</v>
          </cell>
        </row>
        <row r="22">
          <cell r="F22" t="str">
            <v>BHUBAN</v>
          </cell>
          <cell r="G22">
            <v>16</v>
          </cell>
          <cell r="H22">
            <v>35</v>
          </cell>
        </row>
        <row r="23">
          <cell r="F23" t="str">
            <v>UDALA</v>
          </cell>
          <cell r="G23">
            <v>2</v>
          </cell>
          <cell r="H23">
            <v>40</v>
          </cell>
        </row>
        <row r="24">
          <cell r="F24" t="str">
            <v>KAMAKHYANAGAR</v>
          </cell>
          <cell r="G24">
            <v>35</v>
          </cell>
          <cell r="H24">
            <v>35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Q8" sqref="Q8"/>
    </sheetView>
  </sheetViews>
  <sheetFormatPr defaultRowHeight="15"/>
  <cols>
    <col min="1" max="1" width="3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5703125" bestFit="1" customWidth="1"/>
    <col min="11" max="11" width="9.42578125" bestFit="1" customWidth="1"/>
  </cols>
  <sheetData>
    <row r="1" spans="1:11" s="1" customFormat="1" ht="90" customHeight="1">
      <c r="A1" s="6"/>
      <c r="B1" s="6"/>
      <c r="C1" s="6"/>
      <c r="D1" s="6"/>
      <c r="E1" s="6"/>
      <c r="F1" s="6"/>
      <c r="G1" s="6"/>
      <c r="H1" s="7" t="s">
        <v>56</v>
      </c>
      <c r="I1" s="8"/>
      <c r="J1" s="8"/>
      <c r="K1" s="9"/>
    </row>
    <row r="2" spans="1:11" s="1" customFormat="1" ht="69.75" customHeight="1">
      <c r="A2" s="6" t="s">
        <v>57</v>
      </c>
      <c r="B2" s="6"/>
      <c r="C2" s="6"/>
      <c r="D2" s="6"/>
      <c r="E2" s="6"/>
      <c r="F2" s="6"/>
      <c r="G2" s="6"/>
      <c r="H2" s="7" t="s">
        <v>60</v>
      </c>
      <c r="I2" s="8"/>
      <c r="J2" s="8"/>
      <c r="K2" s="9"/>
    </row>
    <row r="3" spans="1:11" s="5" customFormat="1">
      <c r="A3" s="4" t="s">
        <v>45</v>
      </c>
      <c r="B3" s="4" t="s">
        <v>46</v>
      </c>
      <c r="C3" s="4" t="s">
        <v>47</v>
      </c>
      <c r="D3" s="4" t="s">
        <v>48</v>
      </c>
      <c r="E3" s="4" t="s">
        <v>49</v>
      </c>
      <c r="F3" s="4" t="s">
        <v>50</v>
      </c>
      <c r="G3" s="4" t="s">
        <v>51</v>
      </c>
      <c r="H3" s="4" t="s">
        <v>52</v>
      </c>
      <c r="I3" s="4" t="s">
        <v>53</v>
      </c>
      <c r="J3" s="4" t="s">
        <v>54</v>
      </c>
      <c r="K3" s="4" t="s">
        <v>55</v>
      </c>
    </row>
    <row r="4" spans="1:11">
      <c r="A4" s="2">
        <v>1</v>
      </c>
      <c r="B4" s="2" t="s">
        <v>0</v>
      </c>
      <c r="C4" s="2" t="s">
        <v>23</v>
      </c>
      <c r="D4" s="2" t="s">
        <v>1</v>
      </c>
      <c r="E4" s="3" t="s">
        <v>44</v>
      </c>
      <c r="F4" s="2" t="s">
        <v>35</v>
      </c>
      <c r="G4" s="2">
        <v>2</v>
      </c>
      <c r="H4" s="19">
        <f>VLOOKUP(F4,[1]Consignment!$F$4:$H$14,3,FALSE)</f>
        <v>35</v>
      </c>
      <c r="I4" s="19">
        <f>G4*8</f>
        <v>16</v>
      </c>
      <c r="J4" s="19">
        <v>40</v>
      </c>
      <c r="K4" s="19">
        <f>G4*H4+I4+J4</f>
        <v>126</v>
      </c>
    </row>
    <row r="5" spans="1:11">
      <c r="A5" s="2">
        <v>2</v>
      </c>
      <c r="B5" s="2" t="s">
        <v>2</v>
      </c>
      <c r="C5" s="2" t="s">
        <v>24</v>
      </c>
      <c r="D5" s="2" t="s">
        <v>3</v>
      </c>
      <c r="E5" s="3" t="s">
        <v>44</v>
      </c>
      <c r="F5" s="2" t="s">
        <v>36</v>
      </c>
      <c r="G5" s="2">
        <v>9</v>
      </c>
      <c r="H5" s="19">
        <f>VLOOKUP(F5,[2]Consignment!$F$4:$H$24,3,FALSE)</f>
        <v>35</v>
      </c>
      <c r="I5" s="19">
        <f t="shared" ref="I5:I15" si="0">G5*8</f>
        <v>72</v>
      </c>
      <c r="J5" s="19">
        <v>40</v>
      </c>
      <c r="K5" s="19">
        <f t="shared" ref="K5:K15" si="1">G5*H5+I5+J5</f>
        <v>427</v>
      </c>
    </row>
    <row r="6" spans="1:11">
      <c r="A6" s="2">
        <v>3</v>
      </c>
      <c r="B6" s="2" t="s">
        <v>4</v>
      </c>
      <c r="C6" s="2" t="s">
        <v>25</v>
      </c>
      <c r="D6" s="2" t="s">
        <v>5</v>
      </c>
      <c r="E6" s="3" t="s">
        <v>44</v>
      </c>
      <c r="F6" s="2" t="s">
        <v>37</v>
      </c>
      <c r="G6" s="2">
        <v>7</v>
      </c>
      <c r="H6" s="19">
        <f>VLOOKUP(F6,[2]Consignment!$F$4:$H$24,3,FALSE)</f>
        <v>35</v>
      </c>
      <c r="I6" s="19">
        <f t="shared" si="0"/>
        <v>56</v>
      </c>
      <c r="J6" s="19">
        <v>40</v>
      </c>
      <c r="K6" s="19">
        <f t="shared" si="1"/>
        <v>341</v>
      </c>
    </row>
    <row r="7" spans="1:11">
      <c r="A7" s="2">
        <v>4</v>
      </c>
      <c r="B7" s="2" t="s">
        <v>17</v>
      </c>
      <c r="C7" s="2" t="s">
        <v>32</v>
      </c>
      <c r="D7" s="2" t="s">
        <v>18</v>
      </c>
      <c r="E7" s="3" t="s">
        <v>44</v>
      </c>
      <c r="F7" s="2" t="s">
        <v>41</v>
      </c>
      <c r="G7" s="2">
        <v>4</v>
      </c>
      <c r="H7" s="19">
        <v>40</v>
      </c>
      <c r="I7" s="19">
        <f t="shared" si="0"/>
        <v>32</v>
      </c>
      <c r="J7" s="19">
        <v>40</v>
      </c>
      <c r="K7" s="19">
        <f t="shared" si="1"/>
        <v>232</v>
      </c>
    </row>
    <row r="8" spans="1:11">
      <c r="A8" s="2">
        <v>5</v>
      </c>
      <c r="B8" s="2" t="s">
        <v>6</v>
      </c>
      <c r="C8" s="2" t="s">
        <v>26</v>
      </c>
      <c r="D8" s="2" t="s">
        <v>7</v>
      </c>
      <c r="E8" s="3" t="s">
        <v>44</v>
      </c>
      <c r="F8" s="2" t="s">
        <v>38</v>
      </c>
      <c r="G8" s="2">
        <v>7</v>
      </c>
      <c r="H8" s="19">
        <f>VLOOKUP(F8,[1]Consignment!$F$4:$H$14,3,FALSE)</f>
        <v>35</v>
      </c>
      <c r="I8" s="19">
        <f t="shared" si="0"/>
        <v>56</v>
      </c>
      <c r="J8" s="19">
        <v>40</v>
      </c>
      <c r="K8" s="19">
        <f t="shared" si="1"/>
        <v>341</v>
      </c>
    </row>
    <row r="9" spans="1:11">
      <c r="A9" s="2">
        <v>6</v>
      </c>
      <c r="B9" s="2" t="s">
        <v>8</v>
      </c>
      <c r="C9" s="2" t="s">
        <v>27</v>
      </c>
      <c r="D9" s="2" t="s">
        <v>9</v>
      </c>
      <c r="E9" s="3" t="s">
        <v>44</v>
      </c>
      <c r="F9" s="2" t="s">
        <v>37</v>
      </c>
      <c r="G9" s="2">
        <v>3</v>
      </c>
      <c r="H9" s="19">
        <f>VLOOKUP(F9,[2]Consignment!$F$4:$H$24,3,FALSE)</f>
        <v>35</v>
      </c>
      <c r="I9" s="19">
        <f t="shared" si="0"/>
        <v>24</v>
      </c>
      <c r="J9" s="19">
        <v>40</v>
      </c>
      <c r="K9" s="19">
        <f t="shared" si="1"/>
        <v>169</v>
      </c>
    </row>
    <row r="10" spans="1:11">
      <c r="A10" s="2">
        <v>7</v>
      </c>
      <c r="B10" s="2" t="s">
        <v>10</v>
      </c>
      <c r="C10" s="2" t="s">
        <v>28</v>
      </c>
      <c r="D10" s="2" t="s">
        <v>11</v>
      </c>
      <c r="E10" s="3" t="s">
        <v>44</v>
      </c>
      <c r="F10" s="2" t="s">
        <v>39</v>
      </c>
      <c r="G10" s="2">
        <v>3</v>
      </c>
      <c r="H10" s="19">
        <f>VLOOKUP(F10,[1]Consignment!$F$4:$H$14,3,FALSE)</f>
        <v>35</v>
      </c>
      <c r="I10" s="19">
        <f t="shared" si="0"/>
        <v>24</v>
      </c>
      <c r="J10" s="19">
        <v>40</v>
      </c>
      <c r="K10" s="19">
        <f t="shared" si="1"/>
        <v>169</v>
      </c>
    </row>
    <row r="11" spans="1:11">
      <c r="A11" s="2">
        <v>8</v>
      </c>
      <c r="B11" s="2" t="s">
        <v>19</v>
      </c>
      <c r="C11" s="2" t="s">
        <v>33</v>
      </c>
      <c r="D11" s="2" t="s">
        <v>20</v>
      </c>
      <c r="E11" s="3" t="s">
        <v>44</v>
      </c>
      <c r="F11" s="2" t="s">
        <v>42</v>
      </c>
      <c r="G11" s="2">
        <v>1</v>
      </c>
      <c r="H11" s="19">
        <v>40</v>
      </c>
      <c r="I11" s="19">
        <f t="shared" si="0"/>
        <v>8</v>
      </c>
      <c r="J11" s="19">
        <v>40</v>
      </c>
      <c r="K11" s="19">
        <f t="shared" si="1"/>
        <v>88</v>
      </c>
    </row>
    <row r="12" spans="1:11">
      <c r="A12" s="2">
        <v>9</v>
      </c>
      <c r="B12" s="2" t="s">
        <v>21</v>
      </c>
      <c r="C12" s="2" t="s">
        <v>34</v>
      </c>
      <c r="D12" s="2" t="s">
        <v>22</v>
      </c>
      <c r="E12" s="3" t="s">
        <v>44</v>
      </c>
      <c r="F12" s="2" t="s">
        <v>43</v>
      </c>
      <c r="G12" s="2">
        <v>6</v>
      </c>
      <c r="H12" s="19">
        <f>VLOOKUP(F12,[1]Consignment!$F$4:$H$14,3,FALSE)</f>
        <v>40</v>
      </c>
      <c r="I12" s="19">
        <f t="shared" si="0"/>
        <v>48</v>
      </c>
      <c r="J12" s="19">
        <v>40</v>
      </c>
      <c r="K12" s="19">
        <f t="shared" si="1"/>
        <v>328</v>
      </c>
    </row>
    <row r="13" spans="1:11">
      <c r="A13" s="2">
        <v>10</v>
      </c>
      <c r="B13" s="2" t="s">
        <v>12</v>
      </c>
      <c r="C13" s="2" t="s">
        <v>29</v>
      </c>
      <c r="D13" s="2" t="s">
        <v>13</v>
      </c>
      <c r="E13" s="3" t="s">
        <v>44</v>
      </c>
      <c r="F13" s="2" t="s">
        <v>37</v>
      </c>
      <c r="G13" s="2">
        <v>2</v>
      </c>
      <c r="H13" s="19">
        <f>VLOOKUP(F13,[2]Consignment!$F$4:$H$24,3,FALSE)</f>
        <v>35</v>
      </c>
      <c r="I13" s="19">
        <f t="shared" si="0"/>
        <v>16</v>
      </c>
      <c r="J13" s="19">
        <v>40</v>
      </c>
      <c r="K13" s="19">
        <f t="shared" si="1"/>
        <v>126</v>
      </c>
    </row>
    <row r="14" spans="1:11">
      <c r="A14" s="2">
        <v>11</v>
      </c>
      <c r="B14" s="2" t="s">
        <v>14</v>
      </c>
      <c r="C14" s="2" t="s">
        <v>30</v>
      </c>
      <c r="D14" s="2" t="s">
        <v>15</v>
      </c>
      <c r="E14" s="3" t="s">
        <v>44</v>
      </c>
      <c r="F14" s="2" t="s">
        <v>40</v>
      </c>
      <c r="G14" s="2">
        <v>4</v>
      </c>
      <c r="H14" s="19">
        <f>VLOOKUP(F14,[1]Consignment!$F$4:$H$14,3,FALSE)</f>
        <v>35</v>
      </c>
      <c r="I14" s="19">
        <f t="shared" si="0"/>
        <v>32</v>
      </c>
      <c r="J14" s="19">
        <v>40</v>
      </c>
      <c r="K14" s="19">
        <f t="shared" si="1"/>
        <v>212</v>
      </c>
    </row>
    <row r="15" spans="1:11">
      <c r="A15" s="2">
        <v>12</v>
      </c>
      <c r="B15" s="2" t="s">
        <v>14</v>
      </c>
      <c r="C15" s="2" t="s">
        <v>31</v>
      </c>
      <c r="D15" s="2" t="s">
        <v>16</v>
      </c>
      <c r="E15" s="3" t="s">
        <v>44</v>
      </c>
      <c r="F15" s="2" t="s">
        <v>37</v>
      </c>
      <c r="G15" s="2">
        <v>25</v>
      </c>
      <c r="H15" s="19">
        <f>VLOOKUP(F15,[2]Consignment!$F$4:$H$24,3,FALSE)</f>
        <v>35</v>
      </c>
      <c r="I15" s="19">
        <f t="shared" si="0"/>
        <v>200</v>
      </c>
      <c r="J15" s="19">
        <v>40</v>
      </c>
      <c r="K15" s="19">
        <f t="shared" si="1"/>
        <v>1115</v>
      </c>
    </row>
    <row r="16" spans="1:11" s="15" customFormat="1">
      <c r="A16" s="10" t="s">
        <v>61</v>
      </c>
      <c r="B16" s="11"/>
      <c r="C16" s="11"/>
      <c r="D16" s="11"/>
      <c r="E16" s="11"/>
      <c r="F16" s="11"/>
      <c r="G16" s="11"/>
      <c r="H16" s="11"/>
      <c r="I16" s="12"/>
      <c r="J16" s="13"/>
      <c r="K16" s="14">
        <f>SUM(K4:K15)</f>
        <v>3674</v>
      </c>
    </row>
    <row r="17" spans="1:11" s="15" customFormat="1" ht="30" customHeight="1">
      <c r="A17" s="16" t="s">
        <v>58</v>
      </c>
      <c r="B17" s="16"/>
      <c r="C17" s="16"/>
      <c r="D17" s="16"/>
      <c r="E17" s="16"/>
      <c r="F17" s="16"/>
      <c r="G17" s="16"/>
      <c r="H17" s="16"/>
      <c r="I17" s="17"/>
      <c r="J17" s="17"/>
      <c r="K17" s="17"/>
    </row>
    <row r="18" spans="1:11" s="15" customFormat="1" ht="30" customHeight="1">
      <c r="A18" s="16" t="s">
        <v>59</v>
      </c>
      <c r="B18" s="16"/>
      <c r="C18" s="16"/>
      <c r="D18" s="16"/>
      <c r="E18" s="16"/>
      <c r="F18" s="16"/>
      <c r="G18" s="16"/>
      <c r="H18" s="16"/>
      <c r="I18" s="17"/>
      <c r="J18" s="17"/>
      <c r="K18" s="17"/>
    </row>
    <row r="19" spans="1:11">
      <c r="G19" s="18">
        <f>SUM(G4:G15)</f>
        <v>73</v>
      </c>
    </row>
  </sheetData>
  <sortState ref="B2:G13">
    <sortCondition ref="B2"/>
  </sortState>
  <mergeCells count="7">
    <mergeCell ref="A16:J16"/>
    <mergeCell ref="A17:K17"/>
    <mergeCell ref="A18:K18"/>
    <mergeCell ref="A1:G1"/>
    <mergeCell ref="H1:K1"/>
    <mergeCell ref="A2:G2"/>
    <mergeCell ref="H2:K2"/>
  </mergeCells>
  <conditionalFormatting sqref="C1:C2">
    <cfRule type="duplicateValues" dxfId="5" priority="3"/>
    <cfRule type="duplicateValues" dxfId="4" priority="4"/>
    <cfRule type="duplicateValues" dxfId="3" priority="5"/>
    <cfRule type="duplicateValues" dxfId="2" priority="6"/>
  </conditionalFormatting>
  <conditionalFormatting sqref="C16:C18">
    <cfRule type="duplicateValues" dxfId="1" priority="1"/>
    <cfRule type="duplicateValues" dxfId="0" priority="2"/>
  </conditionalFormatting>
  <pageMargins left="0.56000000000000005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2025-12-06T06:56:15Z</cp:lastPrinted>
  <dcterms:created xsi:type="dcterms:W3CDTF">2025-12-06T06:56:41Z</dcterms:created>
  <dcterms:modified xsi:type="dcterms:W3CDTF">2025-12-06T06:56:42Z</dcterms:modified>
</cp:coreProperties>
</file>