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nvoice" sheetId="1" r:id="rId1"/>
  </sheets>
  <externalReferences>
    <externalReference r:id="rId2"/>
  </externalReferences>
  <definedNames>
    <definedName name="_xlnm._FilterDatabase" localSheetId="0" hidden="1">Invoice!$A$3:$K$18</definedName>
  </definedNames>
  <calcPr calcId="144525"/>
</workbook>
</file>

<file path=xl/calcChain.xml><?xml version="1.0" encoding="utf-8"?>
<calcChain xmlns="http://schemas.openxmlformats.org/spreadsheetml/2006/main">
  <c r="G18" i="1" l="1"/>
  <c r="K15" i="1"/>
  <c r="A6" i="1"/>
  <c r="A7" i="1" s="1"/>
  <c r="A8" i="1" s="1"/>
  <c r="A9" i="1" s="1"/>
  <c r="A10" i="1" s="1"/>
  <c r="A11" i="1" s="1"/>
  <c r="A12" i="1" s="1"/>
  <c r="A13" i="1" s="1"/>
  <c r="A14" i="1" s="1"/>
  <c r="A5" i="1"/>
  <c r="I4" i="1" l="1"/>
  <c r="I6" i="1"/>
  <c r="I7" i="1"/>
  <c r="I8" i="1"/>
  <c r="I10" i="1"/>
  <c r="I13" i="1"/>
  <c r="I14" i="1"/>
  <c r="I11" i="1"/>
  <c r="I12" i="1"/>
  <c r="I9" i="1"/>
  <c r="I5" i="1"/>
  <c r="H4" i="1"/>
  <c r="K4" i="1" s="1"/>
  <c r="H6" i="1"/>
  <c r="K6" i="1" s="1"/>
  <c r="H7" i="1"/>
  <c r="K7" i="1" s="1"/>
  <c r="H8" i="1"/>
  <c r="K8" i="1" s="1"/>
  <c r="H10" i="1"/>
  <c r="K10" i="1" s="1"/>
  <c r="H13" i="1"/>
  <c r="K13" i="1" s="1"/>
  <c r="H14" i="1"/>
  <c r="K14" i="1" s="1"/>
  <c r="H11" i="1"/>
  <c r="K11" i="1" s="1"/>
  <c r="H12" i="1"/>
  <c r="K12" i="1" s="1"/>
  <c r="H9" i="1"/>
  <c r="K9" i="1" s="1"/>
  <c r="H5" i="1"/>
  <c r="K5" i="1" s="1"/>
</calcChain>
</file>

<file path=xl/sharedStrings.xml><?xml version="1.0" encoding="utf-8"?>
<sst xmlns="http://schemas.openxmlformats.org/spreadsheetml/2006/main" count="72" uniqueCount="58">
  <si>
    <t>INVOICE
PRAGATI LOGISTICS,SAMANTA SAHI KHUNTIA LANE,8984191006
GST No:21AGHPB9356M1Z9</t>
  </si>
  <si>
    <t>02/10/2023</t>
  </si>
  <si>
    <t>0304</t>
  </si>
  <si>
    <t>309</t>
  </si>
  <si>
    <t>04/10/2023</t>
  </si>
  <si>
    <t>310</t>
  </si>
  <si>
    <t>314</t>
  </si>
  <si>
    <t>11/10/2023</t>
  </si>
  <si>
    <t>0321</t>
  </si>
  <si>
    <t>15/10/2023</t>
  </si>
  <si>
    <t>326</t>
  </si>
  <si>
    <t>27/10/2023</t>
  </si>
  <si>
    <t>341</t>
  </si>
  <si>
    <t>31/10/2023</t>
  </si>
  <si>
    <t>347</t>
  </si>
  <si>
    <t>20/10/2023</t>
  </si>
  <si>
    <t>232400336</t>
  </si>
  <si>
    <t>26/10/2023</t>
  </si>
  <si>
    <t>232400339</t>
  </si>
  <si>
    <t>12/10/2023</t>
  </si>
  <si>
    <t>324</t>
  </si>
  <si>
    <t>Thanking you for your business.
PRAGATI LOGISTICS</t>
  </si>
  <si>
    <t>KARANJIA</t>
  </si>
  <si>
    <t>NAYAGARH</t>
  </si>
  <si>
    <t>JATNI</t>
  </si>
  <si>
    <t>DHENKANAL</t>
  </si>
  <si>
    <t>KEONJHAR</t>
  </si>
  <si>
    <t>PURI</t>
  </si>
  <si>
    <t>JALESWAR</t>
  </si>
  <si>
    <t>ANGUL</t>
  </si>
  <si>
    <t>BALASORE</t>
  </si>
  <si>
    <t>SL</t>
  </si>
  <si>
    <t>DATE</t>
  </si>
  <si>
    <t>LR NO</t>
  </si>
  <si>
    <t>INV NO</t>
  </si>
  <si>
    <t>FROM</t>
  </si>
  <si>
    <t>CASE</t>
  </si>
  <si>
    <t>RATE</t>
  </si>
  <si>
    <t>DESTINATION</t>
  </si>
  <si>
    <t>DD CH</t>
  </si>
  <si>
    <t>LR CH</t>
  </si>
  <si>
    <t>AMOUNT</t>
  </si>
  <si>
    <t>PL/DO/12962</t>
  </si>
  <si>
    <t>PL/MA/11633</t>
  </si>
  <si>
    <t>PL/DO/13289</t>
  </si>
  <si>
    <t>PL/DO/13296</t>
  </si>
  <si>
    <t>PL/MA/12330</t>
  </si>
  <si>
    <t>PL/DO/14344</t>
  </si>
  <si>
    <t>PL/DO/15145</t>
  </si>
  <si>
    <t>PL/DO/15440</t>
  </si>
  <si>
    <t>PL/MA/13033</t>
  </si>
  <si>
    <t>PL/MA/13165</t>
  </si>
  <si>
    <t>PL/MA/12431</t>
  </si>
  <si>
    <t>CTC</t>
  </si>
  <si>
    <t xml:space="preserve">KRISHNA AGENCIES
Address: 848/A KK BHAWASINKA COMPOUND, 
CANTONMENT ROAD,CUTTACK-753001 
ODISHA,6712515540
GST No:21ABYPA4653J1ZJ
</t>
  </si>
  <si>
    <t>Kindly, verify &amp; confirm within 7 days, else GST will be filed by 20th NOVEMBER, 2023. 
GST to be paid by Consignor under Reverse Charge Mechanism(RCM) as per GST.</t>
  </si>
  <si>
    <t>(RUPEES TWO THOUSAND ONE HUNDRED TWO ONLY)</t>
  </si>
  <si>
    <t xml:space="preserve">Bill Date: 05/11/2023
Bill No : 26880
Total Amount: 2102.00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</si>
</sst>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3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0" fillId="0" borderId="1" xfId="0" applyNumberFormat="1" applyFont="1" applyBorder="1" applyAlignment="1">
      <alignment horizontal="center" wrapText="1"/>
    </xf>
    <xf numFmtId="0" fontId="0" fillId="0" borderId="0" xfId="0" applyNumberFormat="1" applyFont="1" applyAlignment="1">
      <alignment horizontal="center" wrapText="1"/>
    </xf>
    <xf numFmtId="2" fontId="0" fillId="0" borderId="0" xfId="0" applyNumberFormat="1" applyFont="1" applyAlignment="1">
      <alignment horizontal="center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left" wrapText="1"/>
    </xf>
    <xf numFmtId="2" fontId="2" fillId="0" borderId="3" xfId="0" applyNumberFormat="1" applyFont="1" applyBorder="1" applyAlignment="1">
      <alignment horizontal="left" wrapText="1"/>
    </xf>
    <xf numFmtId="2" fontId="2" fillId="0" borderId="4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9525</xdr:rowOff>
    </xdr:from>
    <xdr:to>
      <xdr:col>5</xdr:col>
      <xdr:colOff>752474</xdr:colOff>
      <xdr:row>0</xdr:row>
      <xdr:rowOff>1019175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4" y="9525"/>
          <a:ext cx="3571875" cy="10096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QUOTATION_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>
        <row r="4">
          <cell r="C4" t="str">
            <v>ANANDAPUR</v>
          </cell>
          <cell r="D4">
            <v>23</v>
          </cell>
          <cell r="E4">
            <v>31</v>
          </cell>
          <cell r="F4">
            <v>8</v>
          </cell>
        </row>
        <row r="5">
          <cell r="C5" t="str">
            <v>ANGUL</v>
          </cell>
          <cell r="D5">
            <v>23</v>
          </cell>
          <cell r="E5">
            <v>31</v>
          </cell>
          <cell r="F5">
            <v>8</v>
          </cell>
        </row>
        <row r="6">
          <cell r="C6" t="str">
            <v>BALASORE</v>
          </cell>
          <cell r="D6">
            <v>23</v>
          </cell>
          <cell r="E6">
            <v>31</v>
          </cell>
          <cell r="F6">
            <v>8</v>
          </cell>
        </row>
        <row r="7">
          <cell r="C7" t="str">
            <v>BALIAPAL</v>
          </cell>
          <cell r="D7">
            <v>23</v>
          </cell>
          <cell r="E7">
            <v>31</v>
          </cell>
          <cell r="F7">
            <v>15</v>
          </cell>
        </row>
        <row r="8">
          <cell r="C8" t="str">
            <v>BALUGAON</v>
          </cell>
          <cell r="D8">
            <v>23</v>
          </cell>
          <cell r="E8">
            <v>31</v>
          </cell>
          <cell r="F8">
            <v>8</v>
          </cell>
        </row>
        <row r="9">
          <cell r="C9" t="str">
            <v>BARIPADA</v>
          </cell>
          <cell r="D9">
            <v>23</v>
          </cell>
          <cell r="E9">
            <v>31</v>
          </cell>
          <cell r="F9">
            <v>8</v>
          </cell>
        </row>
        <row r="10">
          <cell r="C10" t="str">
            <v>BHADRAK</v>
          </cell>
          <cell r="D10">
            <v>23</v>
          </cell>
          <cell r="E10">
            <v>31</v>
          </cell>
          <cell r="F10">
            <v>8</v>
          </cell>
        </row>
        <row r="11">
          <cell r="C11" t="str">
            <v>BHUBANESWAR</v>
          </cell>
          <cell r="D11">
            <v>23</v>
          </cell>
          <cell r="E11">
            <v>31</v>
          </cell>
          <cell r="F11">
            <v>8</v>
          </cell>
        </row>
        <row r="12">
          <cell r="C12" t="str">
            <v>CHANDIKHOL</v>
          </cell>
          <cell r="D12">
            <v>23</v>
          </cell>
          <cell r="E12">
            <v>31</v>
          </cell>
          <cell r="F12">
            <v>8</v>
          </cell>
        </row>
        <row r="13">
          <cell r="C13" t="str">
            <v>CHHENDIPADA</v>
          </cell>
          <cell r="D13">
            <v>23</v>
          </cell>
          <cell r="E13">
            <v>31</v>
          </cell>
          <cell r="F13">
            <v>15</v>
          </cell>
        </row>
        <row r="14">
          <cell r="C14" t="str">
            <v>DHENKANAL</v>
          </cell>
          <cell r="D14">
            <v>23</v>
          </cell>
          <cell r="E14">
            <v>31</v>
          </cell>
          <cell r="F14">
            <v>8</v>
          </cell>
        </row>
        <row r="15">
          <cell r="C15" t="str">
            <v>J K PUR</v>
          </cell>
          <cell r="D15">
            <v>23</v>
          </cell>
          <cell r="E15">
            <v>31</v>
          </cell>
          <cell r="F15">
            <v>15</v>
          </cell>
        </row>
        <row r="16">
          <cell r="C16" t="str">
            <v>JAGATSINGHPUR</v>
          </cell>
          <cell r="D16">
            <v>23</v>
          </cell>
          <cell r="E16">
            <v>31</v>
          </cell>
          <cell r="F16">
            <v>8</v>
          </cell>
        </row>
        <row r="17">
          <cell r="C17" t="str">
            <v>JAJPUR ROAD</v>
          </cell>
          <cell r="D17">
            <v>23</v>
          </cell>
          <cell r="E17">
            <v>31</v>
          </cell>
          <cell r="F17">
            <v>8</v>
          </cell>
        </row>
        <row r="18">
          <cell r="C18" t="str">
            <v>JAJPUR TOWN</v>
          </cell>
          <cell r="D18">
            <v>23</v>
          </cell>
          <cell r="E18">
            <v>31</v>
          </cell>
          <cell r="F18">
            <v>8</v>
          </cell>
        </row>
        <row r="19">
          <cell r="C19" t="str">
            <v>JALESWAR</v>
          </cell>
          <cell r="D19">
            <v>23</v>
          </cell>
          <cell r="E19">
            <v>31</v>
          </cell>
          <cell r="F19">
            <v>15</v>
          </cell>
        </row>
        <row r="20">
          <cell r="C20" t="str">
            <v>JATNI</v>
          </cell>
          <cell r="D20">
            <v>23</v>
          </cell>
          <cell r="E20">
            <v>31</v>
          </cell>
          <cell r="F20">
            <v>8</v>
          </cell>
        </row>
        <row r="21">
          <cell r="C21" t="str">
            <v>KARANJIA</v>
          </cell>
          <cell r="D21">
            <v>23</v>
          </cell>
          <cell r="E21">
            <v>31</v>
          </cell>
          <cell r="F21">
            <v>15</v>
          </cell>
        </row>
        <row r="22">
          <cell r="C22" t="str">
            <v>KEONJHAR</v>
          </cell>
          <cell r="D22">
            <v>23</v>
          </cell>
          <cell r="E22">
            <v>31</v>
          </cell>
          <cell r="F22">
            <v>8</v>
          </cell>
        </row>
        <row r="23">
          <cell r="C23" t="str">
            <v>NALCO</v>
          </cell>
          <cell r="D23">
            <v>23</v>
          </cell>
          <cell r="E23">
            <v>31</v>
          </cell>
          <cell r="F23">
            <v>8</v>
          </cell>
        </row>
        <row r="24">
          <cell r="C24" t="str">
            <v>NAYAGARH</v>
          </cell>
          <cell r="D24">
            <v>23</v>
          </cell>
          <cell r="E24">
            <v>31</v>
          </cell>
          <cell r="F24">
            <v>8</v>
          </cell>
        </row>
        <row r="25">
          <cell r="C25" t="str">
            <v>NIRAKARPUR</v>
          </cell>
          <cell r="D25">
            <v>23</v>
          </cell>
          <cell r="E25">
            <v>31</v>
          </cell>
          <cell r="F25">
            <v>8</v>
          </cell>
        </row>
        <row r="26">
          <cell r="C26" t="str">
            <v>NUAPATNA</v>
          </cell>
          <cell r="D26">
            <v>23</v>
          </cell>
          <cell r="E26">
            <v>31</v>
          </cell>
          <cell r="F26">
            <v>8</v>
          </cell>
        </row>
        <row r="27">
          <cell r="C27" t="str">
            <v>PURI</v>
          </cell>
          <cell r="D27">
            <v>23</v>
          </cell>
          <cell r="E27">
            <v>31</v>
          </cell>
          <cell r="F27">
            <v>8</v>
          </cell>
        </row>
        <row r="28">
          <cell r="C28" t="str">
            <v>RAYAGADA</v>
          </cell>
          <cell r="D28">
            <v>23</v>
          </cell>
          <cell r="E28">
            <v>31</v>
          </cell>
          <cell r="F28">
            <v>8</v>
          </cell>
        </row>
        <row r="29">
          <cell r="C29" t="str">
            <v>SAHADEV KHUNTA</v>
          </cell>
          <cell r="D29">
            <v>23</v>
          </cell>
          <cell r="E29">
            <v>31</v>
          </cell>
          <cell r="F29">
            <v>15</v>
          </cell>
        </row>
        <row r="30">
          <cell r="C30" t="str">
            <v>SAKHIGOPAL</v>
          </cell>
          <cell r="D30">
            <v>23</v>
          </cell>
          <cell r="E30">
            <v>31</v>
          </cell>
          <cell r="F30">
            <v>8</v>
          </cell>
        </row>
        <row r="31">
          <cell r="C31" t="str">
            <v>SALIPUR</v>
          </cell>
          <cell r="D31">
            <v>23</v>
          </cell>
          <cell r="E31">
            <v>31</v>
          </cell>
          <cell r="F31">
            <v>8</v>
          </cell>
        </row>
        <row r="32">
          <cell r="C32" t="str">
            <v>TALCHER</v>
          </cell>
          <cell r="D32">
            <v>23</v>
          </cell>
          <cell r="E32">
            <v>31</v>
          </cell>
          <cell r="F32">
            <v>8</v>
          </cell>
        </row>
        <row r="33">
          <cell r="C33" t="str">
            <v>TIGIRIA</v>
          </cell>
          <cell r="D33">
            <v>23</v>
          </cell>
          <cell r="E33">
            <v>31</v>
          </cell>
          <cell r="F33">
            <v>8</v>
          </cell>
        </row>
        <row r="34">
          <cell r="C34" t="str">
            <v>BHANJANAGAR</v>
          </cell>
          <cell r="E34">
            <v>31</v>
          </cell>
          <cell r="F34">
            <v>15</v>
          </cell>
        </row>
        <row r="35">
          <cell r="C35" t="str">
            <v>JEYPORE</v>
          </cell>
          <cell r="E35">
            <v>31</v>
          </cell>
          <cell r="F35">
            <v>8</v>
          </cell>
        </row>
        <row r="36">
          <cell r="C36" t="str">
            <v>BHOGARAI</v>
          </cell>
          <cell r="E36">
            <v>31</v>
          </cell>
          <cell r="F36">
            <v>15</v>
          </cell>
        </row>
        <row r="37">
          <cell r="C37" t="str">
            <v>RAMBAG</v>
          </cell>
          <cell r="E37">
            <v>31</v>
          </cell>
          <cell r="F37">
            <v>15</v>
          </cell>
        </row>
        <row r="38">
          <cell r="C38" t="str">
            <v>SORO</v>
          </cell>
          <cell r="E38">
            <v>31</v>
          </cell>
          <cell r="F38">
            <v>15</v>
          </cell>
        </row>
        <row r="39">
          <cell r="C39" t="str">
            <v>BOLANGIR</v>
          </cell>
          <cell r="E39">
            <v>31</v>
          </cell>
          <cell r="F39">
            <v>8</v>
          </cell>
        </row>
        <row r="40">
          <cell r="C40" t="str">
            <v>KAMAKHYANAGAR</v>
          </cell>
          <cell r="E40">
            <v>31</v>
          </cell>
          <cell r="F40">
            <v>8</v>
          </cell>
        </row>
        <row r="41">
          <cell r="C41" t="str">
            <v>ADASPUR</v>
          </cell>
          <cell r="E41">
            <v>31</v>
          </cell>
          <cell r="F41">
            <v>8</v>
          </cell>
        </row>
        <row r="42">
          <cell r="C42" t="str">
            <v>TANGI</v>
          </cell>
          <cell r="E42">
            <v>31</v>
          </cell>
          <cell r="F42">
            <v>8</v>
          </cell>
        </row>
        <row r="43">
          <cell r="C43" t="str">
            <v>KANTABANJI</v>
          </cell>
          <cell r="E43">
            <v>31</v>
          </cell>
          <cell r="F43">
            <v>8</v>
          </cell>
        </row>
        <row r="44">
          <cell r="C44" t="str">
            <v>BARBIL</v>
          </cell>
          <cell r="E44">
            <v>31</v>
          </cell>
          <cell r="F44">
            <v>15</v>
          </cell>
        </row>
        <row r="45">
          <cell r="C45" t="str">
            <v>KORAPUT</v>
          </cell>
          <cell r="E45">
            <v>31</v>
          </cell>
          <cell r="F45">
            <v>15</v>
          </cell>
        </row>
        <row r="46">
          <cell r="C46" t="str">
            <v>POLASARA</v>
          </cell>
          <cell r="E46">
            <v>31</v>
          </cell>
          <cell r="F46">
            <v>15</v>
          </cell>
        </row>
        <row r="47">
          <cell r="C47" t="str">
            <v>G UDAYAGIRI</v>
          </cell>
          <cell r="E47">
            <v>31</v>
          </cell>
          <cell r="F47">
            <v>15</v>
          </cell>
        </row>
        <row r="48">
          <cell r="C48" t="str">
            <v>BALIKUDA</v>
          </cell>
          <cell r="E48">
            <v>31</v>
          </cell>
          <cell r="F48">
            <v>15</v>
          </cell>
        </row>
        <row r="49">
          <cell r="C49" t="str">
            <v>BRAHMANJHARILO</v>
          </cell>
          <cell r="E49">
            <v>31</v>
          </cell>
          <cell r="F49">
            <v>15</v>
          </cell>
        </row>
        <row r="50">
          <cell r="C50" t="str">
            <v>KHURDA</v>
          </cell>
          <cell r="E50">
            <v>31</v>
          </cell>
          <cell r="F50">
            <v>8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P17" sqref="P17"/>
    </sheetView>
  </sheetViews>
  <sheetFormatPr defaultColWidth="12.28515625" defaultRowHeight="15"/>
  <cols>
    <col min="1" max="1" width="3.5703125" style="1" customWidth="1"/>
    <col min="2" max="2" width="10.7109375" style="1" bestFit="1" customWidth="1"/>
    <col min="3" max="3" width="11.7109375" style="1" bestFit="1" customWidth="1"/>
    <col min="4" max="4" width="10" style="1" bestFit="1" customWidth="1"/>
    <col min="5" max="5" width="6.42578125" style="1" bestFit="1" customWidth="1"/>
    <col min="6" max="6" width="13.42578125" style="1" customWidth="1"/>
    <col min="7" max="7" width="6.140625" style="1" customWidth="1"/>
    <col min="8" max="8" width="7" style="1" customWidth="1"/>
    <col min="9" max="9" width="7.7109375" style="2" customWidth="1"/>
    <col min="10" max="10" width="7.140625" style="2" customWidth="1"/>
    <col min="11" max="11" width="10.28515625" style="2" customWidth="1"/>
    <col min="12" max="16384" width="12.28515625" style="1"/>
  </cols>
  <sheetData>
    <row r="1" spans="1:11" ht="90" customHeight="1">
      <c r="A1" s="22"/>
      <c r="B1" s="23"/>
      <c r="C1" s="23"/>
      <c r="D1" s="23"/>
      <c r="E1" s="23"/>
      <c r="F1" s="24"/>
      <c r="G1" s="16" t="s">
        <v>0</v>
      </c>
      <c r="H1" s="17"/>
      <c r="I1" s="17"/>
      <c r="J1" s="17"/>
      <c r="K1" s="18"/>
    </row>
    <row r="2" spans="1:11" ht="90" customHeight="1">
      <c r="A2" s="25" t="s">
        <v>54</v>
      </c>
      <c r="B2" s="26"/>
      <c r="C2" s="26"/>
      <c r="D2" s="26"/>
      <c r="E2" s="26"/>
      <c r="F2" s="27"/>
      <c r="G2" s="19" t="s">
        <v>57</v>
      </c>
      <c r="H2" s="20"/>
      <c r="I2" s="20"/>
      <c r="J2" s="20"/>
      <c r="K2" s="21"/>
    </row>
    <row r="3" spans="1:11" s="10" customFormat="1" ht="15" customHeight="1">
      <c r="A3" s="8" t="s">
        <v>31</v>
      </c>
      <c r="B3" s="8" t="s">
        <v>32</v>
      </c>
      <c r="C3" s="8" t="s">
        <v>33</v>
      </c>
      <c r="D3" s="8" t="s">
        <v>34</v>
      </c>
      <c r="E3" s="8" t="s">
        <v>35</v>
      </c>
      <c r="F3" s="8" t="s">
        <v>38</v>
      </c>
      <c r="G3" s="8" t="s">
        <v>36</v>
      </c>
      <c r="H3" s="8" t="s">
        <v>37</v>
      </c>
      <c r="I3" s="9" t="s">
        <v>39</v>
      </c>
      <c r="J3" s="9" t="s">
        <v>40</v>
      </c>
      <c r="K3" s="9" t="s">
        <v>41</v>
      </c>
    </row>
    <row r="4" spans="1:11" ht="15" customHeight="1">
      <c r="A4" s="11">
        <v>1</v>
      </c>
      <c r="B4" s="4" t="s">
        <v>1</v>
      </c>
      <c r="C4" s="4" t="s">
        <v>42</v>
      </c>
      <c r="D4" s="4" t="s">
        <v>3</v>
      </c>
      <c r="E4" s="7" t="s">
        <v>53</v>
      </c>
      <c r="F4" s="4" t="s">
        <v>23</v>
      </c>
      <c r="G4" s="4">
        <v>3</v>
      </c>
      <c r="H4" s="6">
        <f>VLOOKUP(F4,'[1]KRISHNA AGENCY'!$C$4:$E$63,3,)</f>
        <v>31</v>
      </c>
      <c r="I4" s="6">
        <f>VLOOKUP(F4,'[1]KRISHNA AGENCY'!$C$4:$F$60,4,)*G4</f>
        <v>24</v>
      </c>
      <c r="J4" s="6">
        <v>20</v>
      </c>
      <c r="K4" s="6">
        <f t="shared" ref="K4:K14" si="0">G4*H4+I4+J4</f>
        <v>137</v>
      </c>
    </row>
    <row r="5" spans="1:11" ht="15" customHeight="1">
      <c r="A5" s="11">
        <f>A4+1</f>
        <v>2</v>
      </c>
      <c r="B5" s="4" t="s">
        <v>1</v>
      </c>
      <c r="C5" s="4" t="s">
        <v>43</v>
      </c>
      <c r="D5" s="4" t="s">
        <v>2</v>
      </c>
      <c r="E5" s="7" t="s">
        <v>53</v>
      </c>
      <c r="F5" s="4" t="s">
        <v>22</v>
      </c>
      <c r="G5" s="4">
        <v>5</v>
      </c>
      <c r="H5" s="6">
        <f>VLOOKUP(F5,'[1]KRISHNA AGENCY'!$C$4:$E$63,3,)</f>
        <v>31</v>
      </c>
      <c r="I5" s="6">
        <f>VLOOKUP(F5,'[1]KRISHNA AGENCY'!$C$4:$F$60,4,)*G5</f>
        <v>75</v>
      </c>
      <c r="J5" s="6">
        <v>20</v>
      </c>
      <c r="K5" s="6">
        <f t="shared" si="0"/>
        <v>250</v>
      </c>
    </row>
    <row r="6" spans="1:11" ht="15" customHeight="1">
      <c r="A6" s="11">
        <f t="shared" ref="A6:A14" si="1">A5+1</f>
        <v>3</v>
      </c>
      <c r="B6" s="4" t="s">
        <v>4</v>
      </c>
      <c r="C6" s="4" t="s">
        <v>44</v>
      </c>
      <c r="D6" s="4" t="s">
        <v>5</v>
      </c>
      <c r="E6" s="7" t="s">
        <v>53</v>
      </c>
      <c r="F6" s="4" t="s">
        <v>24</v>
      </c>
      <c r="G6" s="4">
        <v>4</v>
      </c>
      <c r="H6" s="6">
        <f>VLOOKUP(F6,'[1]KRISHNA AGENCY'!$C$4:$E$63,3,)</f>
        <v>31</v>
      </c>
      <c r="I6" s="6">
        <f>VLOOKUP(F6,'[1]KRISHNA AGENCY'!$C$4:$F$60,4,)*G6</f>
        <v>32</v>
      </c>
      <c r="J6" s="6">
        <v>20</v>
      </c>
      <c r="K6" s="6">
        <f t="shared" si="0"/>
        <v>176</v>
      </c>
    </row>
    <row r="7" spans="1:11" ht="15" customHeight="1">
      <c r="A7" s="11">
        <f t="shared" si="1"/>
        <v>4</v>
      </c>
      <c r="B7" s="4" t="s">
        <v>4</v>
      </c>
      <c r="C7" s="4" t="s">
        <v>45</v>
      </c>
      <c r="D7" s="4" t="s">
        <v>6</v>
      </c>
      <c r="E7" s="7" t="s">
        <v>53</v>
      </c>
      <c r="F7" s="4" t="s">
        <v>25</v>
      </c>
      <c r="G7" s="4">
        <v>3</v>
      </c>
      <c r="H7" s="6">
        <f>VLOOKUP(F7,'[1]KRISHNA AGENCY'!$C$4:$E$63,3,)</f>
        <v>31</v>
      </c>
      <c r="I7" s="6">
        <f>VLOOKUP(F7,'[1]KRISHNA AGENCY'!$C$4:$F$60,4,)*G7</f>
        <v>24</v>
      </c>
      <c r="J7" s="6">
        <v>20</v>
      </c>
      <c r="K7" s="6">
        <f t="shared" si="0"/>
        <v>137</v>
      </c>
    </row>
    <row r="8" spans="1:11" ht="15" customHeight="1">
      <c r="A8" s="11">
        <f t="shared" si="1"/>
        <v>5</v>
      </c>
      <c r="B8" s="4" t="s">
        <v>7</v>
      </c>
      <c r="C8" s="4" t="s">
        <v>46</v>
      </c>
      <c r="D8" s="4" t="s">
        <v>8</v>
      </c>
      <c r="E8" s="7" t="s">
        <v>53</v>
      </c>
      <c r="F8" s="4" t="s">
        <v>26</v>
      </c>
      <c r="G8" s="4">
        <v>5</v>
      </c>
      <c r="H8" s="6">
        <f>VLOOKUP(F8,'[1]KRISHNA AGENCY'!$C$4:$E$63,3,)</f>
        <v>31</v>
      </c>
      <c r="I8" s="6">
        <f>VLOOKUP(F8,'[1]KRISHNA AGENCY'!$C$4:$F$60,4,)*G8</f>
        <v>40</v>
      </c>
      <c r="J8" s="6">
        <v>20</v>
      </c>
      <c r="K8" s="6">
        <f t="shared" si="0"/>
        <v>215</v>
      </c>
    </row>
    <row r="9" spans="1:11" ht="15" customHeight="1">
      <c r="A9" s="11">
        <f t="shared" si="1"/>
        <v>6</v>
      </c>
      <c r="B9" s="4" t="s">
        <v>19</v>
      </c>
      <c r="C9" s="4" t="s">
        <v>52</v>
      </c>
      <c r="D9" s="4" t="s">
        <v>20</v>
      </c>
      <c r="E9" s="7" t="s">
        <v>53</v>
      </c>
      <c r="F9" s="4" t="s">
        <v>30</v>
      </c>
      <c r="G9" s="4">
        <v>12</v>
      </c>
      <c r="H9" s="6">
        <f>VLOOKUP(F9,'[1]KRISHNA AGENCY'!$C$4:$E$63,3,)</f>
        <v>31</v>
      </c>
      <c r="I9" s="6">
        <f>VLOOKUP(F9,'[1]KRISHNA AGENCY'!$C$4:$F$60,4,)*G9</f>
        <v>96</v>
      </c>
      <c r="J9" s="6">
        <v>20</v>
      </c>
      <c r="K9" s="6">
        <f t="shared" si="0"/>
        <v>488</v>
      </c>
    </row>
    <row r="10" spans="1:11" ht="15" customHeight="1">
      <c r="A10" s="11">
        <f t="shared" si="1"/>
        <v>7</v>
      </c>
      <c r="B10" s="4" t="s">
        <v>9</v>
      </c>
      <c r="C10" s="4" t="s">
        <v>47</v>
      </c>
      <c r="D10" s="4" t="s">
        <v>10</v>
      </c>
      <c r="E10" s="7" t="s">
        <v>53</v>
      </c>
      <c r="F10" s="4" t="s">
        <v>27</v>
      </c>
      <c r="G10" s="4">
        <v>3</v>
      </c>
      <c r="H10" s="6">
        <f>VLOOKUP(F10,'[1]KRISHNA AGENCY'!$C$4:$E$63,3,)</f>
        <v>31</v>
      </c>
      <c r="I10" s="6">
        <f>VLOOKUP(F10,'[1]KRISHNA AGENCY'!$C$4:$F$60,4,)*G10</f>
        <v>24</v>
      </c>
      <c r="J10" s="6">
        <v>20</v>
      </c>
      <c r="K10" s="6">
        <f t="shared" si="0"/>
        <v>137</v>
      </c>
    </row>
    <row r="11" spans="1:11" ht="15" customHeight="1">
      <c r="A11" s="11">
        <f t="shared" si="1"/>
        <v>8</v>
      </c>
      <c r="B11" s="4" t="s">
        <v>15</v>
      </c>
      <c r="C11" s="4" t="s">
        <v>50</v>
      </c>
      <c r="D11" s="4" t="s">
        <v>16</v>
      </c>
      <c r="E11" s="7" t="s">
        <v>53</v>
      </c>
      <c r="F11" s="4" t="s">
        <v>28</v>
      </c>
      <c r="G11" s="4">
        <v>2</v>
      </c>
      <c r="H11" s="6">
        <f>VLOOKUP(F11,'[1]KRISHNA AGENCY'!$C$4:$E$63,3,)</f>
        <v>31</v>
      </c>
      <c r="I11" s="6">
        <f>VLOOKUP(F11,'[1]KRISHNA AGENCY'!$C$4:$F$60,4,)*G11</f>
        <v>30</v>
      </c>
      <c r="J11" s="6">
        <v>20</v>
      </c>
      <c r="K11" s="6">
        <f t="shared" si="0"/>
        <v>112</v>
      </c>
    </row>
    <row r="12" spans="1:11" ht="15" customHeight="1">
      <c r="A12" s="11">
        <f t="shared" si="1"/>
        <v>9</v>
      </c>
      <c r="B12" s="4" t="s">
        <v>17</v>
      </c>
      <c r="C12" s="4" t="s">
        <v>51</v>
      </c>
      <c r="D12" s="4" t="s">
        <v>18</v>
      </c>
      <c r="E12" s="7" t="s">
        <v>53</v>
      </c>
      <c r="F12" s="4" t="s">
        <v>29</v>
      </c>
      <c r="G12" s="4">
        <v>4</v>
      </c>
      <c r="H12" s="6">
        <f>VLOOKUP(F12,'[1]KRISHNA AGENCY'!$C$4:$E$63,3,)</f>
        <v>31</v>
      </c>
      <c r="I12" s="6">
        <f>VLOOKUP(F12,'[1]KRISHNA AGENCY'!$C$4:$F$60,4,)*G12</f>
        <v>32</v>
      </c>
      <c r="J12" s="6">
        <v>20</v>
      </c>
      <c r="K12" s="6">
        <f t="shared" si="0"/>
        <v>176</v>
      </c>
    </row>
    <row r="13" spans="1:11" ht="15" customHeight="1">
      <c r="A13" s="11">
        <f t="shared" si="1"/>
        <v>10</v>
      </c>
      <c r="B13" s="4" t="s">
        <v>11</v>
      </c>
      <c r="C13" s="4" t="s">
        <v>48</v>
      </c>
      <c r="D13" s="4" t="s">
        <v>12</v>
      </c>
      <c r="E13" s="7" t="s">
        <v>53</v>
      </c>
      <c r="F13" s="4" t="s">
        <v>24</v>
      </c>
      <c r="G13" s="4">
        <v>3</v>
      </c>
      <c r="H13" s="6">
        <f>VLOOKUP(F13,'[1]KRISHNA AGENCY'!$C$4:$E$63,3,)</f>
        <v>31</v>
      </c>
      <c r="I13" s="6">
        <f>VLOOKUP(F13,'[1]KRISHNA AGENCY'!$C$4:$F$60,4,)*G13</f>
        <v>24</v>
      </c>
      <c r="J13" s="6">
        <v>20</v>
      </c>
      <c r="K13" s="6">
        <f t="shared" si="0"/>
        <v>137</v>
      </c>
    </row>
    <row r="14" spans="1:11" ht="15" customHeight="1">
      <c r="A14" s="11">
        <f t="shared" si="1"/>
        <v>11</v>
      </c>
      <c r="B14" s="4" t="s">
        <v>13</v>
      </c>
      <c r="C14" s="4" t="s">
        <v>49</v>
      </c>
      <c r="D14" s="4" t="s">
        <v>14</v>
      </c>
      <c r="E14" s="7" t="s">
        <v>53</v>
      </c>
      <c r="F14" s="4" t="s">
        <v>27</v>
      </c>
      <c r="G14" s="4">
        <v>3</v>
      </c>
      <c r="H14" s="6">
        <f>VLOOKUP(F14,'[1]KRISHNA AGENCY'!$C$4:$E$63,3,)</f>
        <v>31</v>
      </c>
      <c r="I14" s="6">
        <f>VLOOKUP(F14,'[1]KRISHNA AGENCY'!$C$4:$F$60,4,)*G14</f>
        <v>24</v>
      </c>
      <c r="J14" s="6">
        <v>20</v>
      </c>
      <c r="K14" s="6">
        <f t="shared" si="0"/>
        <v>137</v>
      </c>
    </row>
    <row r="15" spans="1:11" s="3" customFormat="1">
      <c r="A15" s="28" t="s">
        <v>56</v>
      </c>
      <c r="B15" s="28"/>
      <c r="C15" s="28"/>
      <c r="D15" s="28"/>
      <c r="E15" s="28"/>
      <c r="F15" s="28"/>
      <c r="G15" s="28"/>
      <c r="H15" s="28"/>
      <c r="I15" s="29"/>
      <c r="J15" s="29"/>
      <c r="K15" s="5">
        <f>SUM(K4:K14)</f>
        <v>2102</v>
      </c>
    </row>
    <row r="16" spans="1:11" s="3" customFormat="1" ht="32.25" customHeight="1">
      <c r="A16" s="14" t="s">
        <v>55</v>
      </c>
      <c r="B16" s="14"/>
      <c r="C16" s="14"/>
      <c r="D16" s="14"/>
      <c r="E16" s="14"/>
      <c r="F16" s="14"/>
      <c r="G16" s="14"/>
      <c r="H16" s="14"/>
      <c r="I16" s="15"/>
      <c r="J16" s="15"/>
      <c r="K16" s="15"/>
    </row>
    <row r="17" spans="1:11" s="3" customFormat="1" ht="30" customHeight="1">
      <c r="A17" s="14" t="s">
        <v>21</v>
      </c>
      <c r="B17" s="14"/>
      <c r="C17" s="14"/>
      <c r="D17" s="14"/>
      <c r="E17" s="14"/>
      <c r="F17" s="14"/>
      <c r="G17" s="14"/>
      <c r="H17" s="14"/>
      <c r="I17" s="15"/>
      <c r="J17" s="15"/>
      <c r="K17" s="15"/>
    </row>
    <row r="18" spans="1:11" s="12" customFormat="1">
      <c r="G18" s="8">
        <f>SUM(G4:G14)</f>
        <v>47</v>
      </c>
      <c r="I18" s="13"/>
      <c r="J18" s="13"/>
      <c r="K18" s="13"/>
    </row>
  </sheetData>
  <sortState ref="B4:K15">
    <sortCondition ref="B4:B15"/>
    <sortCondition ref="C4:C15"/>
  </sortState>
  <mergeCells count="7">
    <mergeCell ref="A16:K16"/>
    <mergeCell ref="A17:K17"/>
    <mergeCell ref="G1:K1"/>
    <mergeCell ref="G2:K2"/>
    <mergeCell ref="A1:F1"/>
    <mergeCell ref="A2:F2"/>
    <mergeCell ref="A15:J15"/>
  </mergeCells>
  <pageMargins left="0.21" right="0.36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2023-11-17T08:19:13Z</cp:lastPrinted>
  <dcterms:created xsi:type="dcterms:W3CDTF">2023-11-08T04:56:13Z</dcterms:created>
  <dcterms:modified xsi:type="dcterms:W3CDTF">2023-11-17T08:50:01Z</dcterms:modified>
</cp:coreProperties>
</file>