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Invoice!$A$3:$N$23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0" i="1" l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L13" i="1" s="1"/>
  <c r="J12" i="1"/>
  <c r="I12" i="1"/>
  <c r="H12" i="1"/>
  <c r="L12" i="1" s="1"/>
  <c r="J11" i="1"/>
  <c r="I11" i="1"/>
  <c r="H11" i="1"/>
  <c r="L11" i="1" s="1"/>
  <c r="J10" i="1"/>
  <c r="I10" i="1"/>
  <c r="H10" i="1"/>
  <c r="L10" i="1" s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15" i="1" l="1"/>
  <c r="L17" i="1"/>
  <c r="L4" i="1"/>
  <c r="L19" i="1" s="1"/>
  <c r="L6" i="1"/>
  <c r="L8" i="1"/>
</calcChain>
</file>

<file path=xl/sharedStrings.xml><?xml version="1.0" encoding="utf-8"?>
<sst xmlns="http://schemas.openxmlformats.org/spreadsheetml/2006/main" count="110" uniqueCount="65">
  <si>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</si>
  <si>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</si>
  <si>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</si>
  <si>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</si>
  <si>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</si>
  <si>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</si>
  <si>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</si>
  <si>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</si>
  <si>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</si>
  <si>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</si>
  <si>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</si>
  <si>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</si>
  <si>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</si>
  <si>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</si>
  <si>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 xml:space="preserve">
TO, 
AMAR ENTERPRISES
Address: C/o Susanti Rout Ward no. 19 Ground floor 
Samanta Sahi Cuttack 753001 ODISHA,9937006936
GST No: 21ALUPK0101F1ZQ
</t>
  </si>
  <si>
    <t>Invoice
PRAGATI LOGISTICS,
SAMANTA SAHI 
KHUNTIA LANE,8984191006
GST :21AGHPB9356M1Z9</t>
  </si>
  <si>
    <t>PRODUCT</t>
  </si>
  <si>
    <t>Declaration � Kindly verify and confirm before 20/05/2024</t>
  </si>
  <si>
    <t>09/4/2024</t>
  </si>
  <si>
    <t>PL/DO/00586</t>
  </si>
  <si>
    <t>4</t>
  </si>
  <si>
    <t>CTC</t>
  </si>
  <si>
    <t>BALAKATI</t>
  </si>
  <si>
    <t>LAXMAN REKHA</t>
  </si>
  <si>
    <t>12/4/2024</t>
  </si>
  <si>
    <t>PL/MA/00709</t>
  </si>
  <si>
    <t>3</t>
  </si>
  <si>
    <t>BERHAMPUR</t>
  </si>
  <si>
    <t>INT. MIX</t>
  </si>
  <si>
    <t>13/4/2024</t>
  </si>
  <si>
    <t>PL/MA/00782</t>
  </si>
  <si>
    <t>12</t>
  </si>
  <si>
    <t>RAIRANGPUR</t>
  </si>
  <si>
    <t>RAT KILLER</t>
  </si>
  <si>
    <t>PL/MA/00783</t>
  </si>
  <si>
    <t>11</t>
  </si>
  <si>
    <t>KUCHINDA</t>
  </si>
  <si>
    <t>17/4/2024</t>
  </si>
  <si>
    <t>PL/MA/00958</t>
  </si>
  <si>
    <t>2</t>
  </si>
  <si>
    <t>RAJ NILAGIRI</t>
  </si>
  <si>
    <t>18/4/2024</t>
  </si>
  <si>
    <t>PL/DO/01181</t>
  </si>
  <si>
    <t>10</t>
  </si>
  <si>
    <t>DHENKANAL</t>
  </si>
  <si>
    <t>HIC</t>
  </si>
  <si>
    <t>PL/MA/01011</t>
  </si>
  <si>
    <t>18</t>
  </si>
  <si>
    <t>AGARPADA</t>
  </si>
  <si>
    <t>24/4/2024</t>
  </si>
  <si>
    <t>PL/DO/01608</t>
  </si>
  <si>
    <t>25</t>
  </si>
  <si>
    <t>ITAMATI</t>
  </si>
  <si>
    <t>PL/DO/01609</t>
  </si>
  <si>
    <t>16</t>
  </si>
  <si>
    <t>PATASUNDARPUR</t>
  </si>
  <si>
    <t>PL/MA/01288</t>
  </si>
  <si>
    <t>27</t>
  </si>
  <si>
    <t>BARBIL</t>
  </si>
  <si>
    <t>30/4/2024</t>
  </si>
  <si>
    <t>PL/MA/01642</t>
  </si>
  <si>
    <t>19</t>
  </si>
  <si>
    <t>ANGUL</t>
  </si>
  <si>
    <t>(RUPEES FOUR THOUSAND FIVE HUNDRED FIFTY FOUR ONLY)</t>
  </si>
  <si>
    <t>Bill Date: 30/04/2024
Bill NO :  4526
Total Amount:  4554.00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</si>
</sst>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2" fillId="0" borderId="15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3" fillId="0" borderId="4" xfId="0" applyNumberFormat="1" applyFont="1" applyBorder="1"/>
    <xf numFmtId="0" fontId="1" fillId="0" borderId="3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0" fillId="0" borderId="2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1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152400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42912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  <cell r="F2"/>
          <cell r="G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  <cell r="F3"/>
          <cell r="G3"/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  <cell r="F4"/>
          <cell r="G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  <cell r="F5"/>
          <cell r="G5"/>
        </row>
        <row r="6">
          <cell r="B6" t="str">
            <v>JAJPUR TOWN</v>
          </cell>
          <cell r="C6"/>
          <cell r="D6">
            <v>73</v>
          </cell>
          <cell r="E6">
            <v>42</v>
          </cell>
          <cell r="F6"/>
          <cell r="G6"/>
        </row>
        <row r="7">
          <cell r="B7" t="str">
            <v>DOLASAHI</v>
          </cell>
          <cell r="C7"/>
          <cell r="D7"/>
          <cell r="E7">
            <v>42</v>
          </cell>
          <cell r="F7"/>
          <cell r="G7"/>
        </row>
        <row r="8">
          <cell r="B8" t="str">
            <v>GUAMAL</v>
          </cell>
          <cell r="C8"/>
          <cell r="D8">
            <v>83</v>
          </cell>
          <cell r="E8">
            <v>45</v>
          </cell>
          <cell r="F8"/>
          <cell r="G8"/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  <cell r="F9">
            <v>35</v>
          </cell>
          <cell r="G9">
            <v>45</v>
          </cell>
        </row>
        <row r="10">
          <cell r="B10" t="str">
            <v>BALUGAON</v>
          </cell>
          <cell r="C10"/>
          <cell r="D10">
            <v>73</v>
          </cell>
          <cell r="E10">
            <v>50</v>
          </cell>
          <cell r="F10"/>
          <cell r="G10"/>
        </row>
        <row r="11">
          <cell r="B11" t="str">
            <v>BALIAPAL</v>
          </cell>
          <cell r="C11"/>
          <cell r="D11">
            <v>100</v>
          </cell>
          <cell r="E11">
            <v>60</v>
          </cell>
          <cell r="F11"/>
          <cell r="G11"/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  <cell r="F12"/>
          <cell r="G12"/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  <cell r="F13"/>
          <cell r="G13"/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  <cell r="F14"/>
          <cell r="G14"/>
        </row>
        <row r="15">
          <cell r="B15" t="str">
            <v>BALAKATI</v>
          </cell>
          <cell r="C15"/>
          <cell r="D15">
            <v>73</v>
          </cell>
          <cell r="E15">
            <v>45</v>
          </cell>
          <cell r="F15"/>
          <cell r="G15"/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  <cell r="F16"/>
          <cell r="G16">
            <v>34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  <cell r="F17"/>
          <cell r="G17">
            <v>40</v>
          </cell>
        </row>
        <row r="18">
          <cell r="B18" t="str">
            <v>JATNI</v>
          </cell>
          <cell r="C18"/>
          <cell r="D18">
            <v>73</v>
          </cell>
          <cell r="E18"/>
          <cell r="F18"/>
          <cell r="G18"/>
        </row>
        <row r="19">
          <cell r="B19" t="str">
            <v>KARANJIA</v>
          </cell>
          <cell r="C19"/>
          <cell r="D19">
            <v>73</v>
          </cell>
          <cell r="E19">
            <v>45</v>
          </cell>
          <cell r="F19"/>
          <cell r="G19"/>
        </row>
        <row r="20">
          <cell r="B20" t="str">
            <v>KHURDA</v>
          </cell>
          <cell r="C20"/>
          <cell r="D20">
            <v>73</v>
          </cell>
          <cell r="E20">
            <v>35</v>
          </cell>
          <cell r="F20"/>
          <cell r="G20">
            <v>40</v>
          </cell>
        </row>
        <row r="21">
          <cell r="B21" t="str">
            <v>PATTAMUNDAI</v>
          </cell>
          <cell r="C21"/>
          <cell r="D21">
            <v>73</v>
          </cell>
          <cell r="E21">
            <v>45</v>
          </cell>
          <cell r="F21"/>
          <cell r="G21"/>
        </row>
        <row r="22">
          <cell r="B22" t="str">
            <v>JANKIA</v>
          </cell>
          <cell r="C22"/>
          <cell r="D22">
            <v>73</v>
          </cell>
          <cell r="E22">
            <v>35</v>
          </cell>
          <cell r="F22"/>
          <cell r="G22"/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  <cell r="F23"/>
          <cell r="G23"/>
        </row>
        <row r="24">
          <cell r="B24" t="str">
            <v>SALIPUR</v>
          </cell>
          <cell r="C24">
            <v>100</v>
          </cell>
          <cell r="D24">
            <v>73</v>
          </cell>
          <cell r="E24"/>
          <cell r="F24"/>
          <cell r="G24"/>
        </row>
        <row r="25">
          <cell r="B25" t="str">
            <v>NEMALA</v>
          </cell>
          <cell r="C25"/>
          <cell r="D25">
            <v>73</v>
          </cell>
          <cell r="E25"/>
          <cell r="F25"/>
          <cell r="G25"/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  <cell r="F26"/>
          <cell r="G26"/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  <cell r="F27"/>
          <cell r="G27"/>
        </row>
        <row r="28">
          <cell r="B28" t="str">
            <v>JALESWAR</v>
          </cell>
          <cell r="C28"/>
          <cell r="D28">
            <v>90</v>
          </cell>
          <cell r="E28">
            <v>50</v>
          </cell>
          <cell r="F28"/>
          <cell r="G28"/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  <cell r="F29"/>
          <cell r="G29"/>
        </row>
        <row r="30">
          <cell r="B30" t="str">
            <v>BETANATI</v>
          </cell>
          <cell r="C30"/>
          <cell r="D30">
            <v>100</v>
          </cell>
          <cell r="E30">
            <v>50</v>
          </cell>
          <cell r="F30"/>
          <cell r="G30"/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  <cell r="F31"/>
          <cell r="G31"/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  <cell r="F32"/>
          <cell r="G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  <cell r="F33"/>
          <cell r="G33"/>
        </row>
        <row r="34">
          <cell r="B34" t="str">
            <v>ICHHAPUR GUAMAL</v>
          </cell>
          <cell r="C34">
            <v>125</v>
          </cell>
          <cell r="D34">
            <v>83</v>
          </cell>
          <cell r="E34"/>
          <cell r="F34"/>
          <cell r="G34"/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  <cell r="F35"/>
          <cell r="G35">
            <v>45</v>
          </cell>
        </row>
        <row r="36">
          <cell r="B36" t="str">
            <v>BALASORE</v>
          </cell>
          <cell r="C36">
            <v>100</v>
          </cell>
          <cell r="D36"/>
          <cell r="E36"/>
          <cell r="F36"/>
          <cell r="G36">
            <v>40</v>
          </cell>
        </row>
        <row r="37">
          <cell r="B37" t="str">
            <v>BERHAMPUR</v>
          </cell>
          <cell r="C37"/>
          <cell r="D37"/>
          <cell r="E37"/>
          <cell r="F37">
            <v>37</v>
          </cell>
          <cell r="G37">
            <v>40</v>
          </cell>
        </row>
        <row r="38">
          <cell r="B38" t="str">
            <v>GOBINDPUR</v>
          </cell>
          <cell r="C38"/>
          <cell r="D38">
            <v>73</v>
          </cell>
          <cell r="E38">
            <v>40</v>
          </cell>
          <cell r="F38"/>
          <cell r="G38"/>
        </row>
        <row r="39">
          <cell r="B39" t="str">
            <v>JEYPORE</v>
          </cell>
          <cell r="C39">
            <v>141</v>
          </cell>
          <cell r="D39"/>
          <cell r="E39"/>
          <cell r="F39"/>
          <cell r="G39">
            <v>60</v>
          </cell>
        </row>
        <row r="40">
          <cell r="B40" t="str">
            <v>KAKATPUR</v>
          </cell>
          <cell r="C40"/>
          <cell r="D40">
            <v>73</v>
          </cell>
          <cell r="E40">
            <v>40</v>
          </cell>
          <cell r="F40"/>
          <cell r="G40"/>
        </row>
        <row r="41">
          <cell r="B41" t="str">
            <v>KHARIAR ROAD</v>
          </cell>
          <cell r="C41"/>
          <cell r="D41"/>
          <cell r="E41"/>
          <cell r="F41">
            <v>50</v>
          </cell>
          <cell r="G41">
            <v>50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  <cell r="F42"/>
          <cell r="G42"/>
        </row>
        <row r="43">
          <cell r="B43" t="str">
            <v>NALCO</v>
          </cell>
          <cell r="C43"/>
          <cell r="D43"/>
          <cell r="E43"/>
          <cell r="F43"/>
          <cell r="G43">
            <v>40</v>
          </cell>
        </row>
        <row r="44">
          <cell r="B44" t="str">
            <v>BARGARH</v>
          </cell>
          <cell r="C44"/>
          <cell r="D44">
            <v>110</v>
          </cell>
          <cell r="E44">
            <v>50</v>
          </cell>
          <cell r="F44"/>
          <cell r="G44">
            <v>55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  <cell r="F45"/>
          <cell r="G45">
            <v>45</v>
          </cell>
        </row>
        <row r="46">
          <cell r="B46" t="str">
            <v>MOCHINDA</v>
          </cell>
          <cell r="C46"/>
          <cell r="D46">
            <v>100</v>
          </cell>
          <cell r="E46">
            <v>50</v>
          </cell>
          <cell r="F46"/>
          <cell r="G46"/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  <cell r="F47"/>
          <cell r="G47"/>
        </row>
        <row r="48">
          <cell r="B48" t="str">
            <v>SISUA</v>
          </cell>
          <cell r="C48">
            <v>100</v>
          </cell>
          <cell r="D48">
            <v>73</v>
          </cell>
          <cell r="E48"/>
          <cell r="F48"/>
          <cell r="G48"/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  <cell r="F49"/>
          <cell r="G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  <cell r="F50">
            <v>50</v>
          </cell>
          <cell r="G50"/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  <cell r="F51"/>
          <cell r="G51"/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  <cell r="F52"/>
          <cell r="G52"/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  <cell r="F53"/>
          <cell r="G53"/>
        </row>
        <row r="54">
          <cell r="B54" t="str">
            <v>BIRAMITRAPUR</v>
          </cell>
          <cell r="C54"/>
          <cell r="D54"/>
          <cell r="E54"/>
          <cell r="F54"/>
          <cell r="G54">
            <v>70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  <cell r="F55"/>
          <cell r="G55"/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  <cell r="F56">
            <v>50</v>
          </cell>
          <cell r="G56"/>
        </row>
        <row r="57">
          <cell r="B57" t="str">
            <v>ROURKELA</v>
          </cell>
          <cell r="C57"/>
          <cell r="D57"/>
          <cell r="E57"/>
          <cell r="F57"/>
          <cell r="G57">
            <v>45</v>
          </cell>
        </row>
        <row r="58">
          <cell r="B58" t="str">
            <v>RAJ KHARIAR</v>
          </cell>
          <cell r="C58"/>
          <cell r="D58"/>
          <cell r="E58"/>
          <cell r="F58"/>
          <cell r="G58">
            <v>75</v>
          </cell>
        </row>
        <row r="59">
          <cell r="B59" t="str">
            <v>CHHANAGIRI</v>
          </cell>
          <cell r="C59"/>
          <cell r="D59">
            <v>73</v>
          </cell>
          <cell r="E59">
            <v>50</v>
          </cell>
          <cell r="F59"/>
          <cell r="G59"/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  <cell r="F60"/>
          <cell r="G60"/>
        </row>
        <row r="61">
          <cell r="B61" t="str">
            <v>BRAHMAGIRI</v>
          </cell>
          <cell r="C61"/>
          <cell r="D61">
            <v>83</v>
          </cell>
          <cell r="E61">
            <v>50</v>
          </cell>
          <cell r="F61"/>
          <cell r="G61"/>
        </row>
        <row r="62">
          <cell r="B62" t="str">
            <v>SAMBALPUR</v>
          </cell>
          <cell r="C62"/>
          <cell r="D62"/>
          <cell r="E62"/>
          <cell r="F62"/>
          <cell r="G62">
            <v>45</v>
          </cell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  <cell r="F63"/>
          <cell r="G63"/>
        </row>
        <row r="64">
          <cell r="B64" t="str">
            <v>CHANDPUR</v>
          </cell>
          <cell r="C64"/>
          <cell r="D64">
            <v>73</v>
          </cell>
          <cell r="E64">
            <v>50</v>
          </cell>
          <cell r="F64"/>
          <cell r="G64"/>
        </row>
        <row r="65">
          <cell r="B65" t="str">
            <v>UMERKOT</v>
          </cell>
          <cell r="C65"/>
          <cell r="D65"/>
          <cell r="E65"/>
          <cell r="F65"/>
          <cell r="G65">
            <v>70</v>
          </cell>
        </row>
        <row r="66">
          <cell r="B66" t="str">
            <v>RAJ NILAGIRI</v>
          </cell>
          <cell r="C66"/>
          <cell r="D66"/>
          <cell r="E66"/>
          <cell r="F66"/>
          <cell r="G66">
            <v>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P2" sqref="P2"/>
    </sheetView>
  </sheetViews>
  <sheetFormatPr defaultColWidth="9.85546875" defaultRowHeight="15"/>
  <cols>
    <col min="1" max="1" width="4" style="1" bestFit="1" customWidth="1"/>
    <col min="2" max="2" width="9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6.85546875" style="1" bestFit="1" customWidth="1"/>
    <col min="7" max="7" width="5.42578125" style="1" bestFit="1" customWidth="1"/>
    <col min="8" max="8" width="6.7109375" style="1" customWidth="1"/>
    <col min="9" max="9" width="6.140625" style="1" customWidth="1"/>
    <col min="10" max="10" width="7.140625" style="1" bestFit="1" customWidth="1"/>
    <col min="11" max="11" width="6.7109375" style="1" customWidth="1"/>
    <col min="12" max="12" width="7.5703125" style="1" bestFit="1" customWidth="1"/>
    <col min="13" max="13" width="15.140625" style="1" bestFit="1" customWidth="1"/>
    <col min="14" max="16384" width="9.85546875" style="1"/>
  </cols>
  <sheetData>
    <row r="1" spans="1:13" ht="83.25" customHeight="1" thickBot="1">
      <c r="A1" s="13"/>
      <c r="B1" s="14"/>
      <c r="C1" s="14"/>
      <c r="D1" s="14"/>
      <c r="E1" s="14"/>
      <c r="F1" s="14"/>
      <c r="G1" s="14"/>
      <c r="H1" s="14"/>
      <c r="I1" s="11" t="s">
        <v>15</v>
      </c>
      <c r="J1" s="11"/>
      <c r="K1" s="11"/>
      <c r="L1" s="11"/>
      <c r="M1" s="12"/>
    </row>
    <row r="2" spans="1:13" ht="90" customHeight="1" thickBot="1">
      <c r="A2" s="15" t="s">
        <v>14</v>
      </c>
      <c r="B2" s="16"/>
      <c r="C2" s="16"/>
      <c r="D2" s="16"/>
      <c r="E2" s="16"/>
      <c r="F2" s="16"/>
      <c r="G2" s="16"/>
      <c r="H2" s="17"/>
      <c r="I2" s="11" t="s">
        <v>64</v>
      </c>
      <c r="J2" s="11"/>
      <c r="K2" s="11"/>
      <c r="L2" s="11"/>
      <c r="M2" s="12"/>
    </row>
    <row r="3" spans="1:13">
      <c r="A3" s="25" t="s">
        <v>5</v>
      </c>
      <c r="B3" s="26" t="s">
        <v>0</v>
      </c>
      <c r="C3" s="26" t="s">
        <v>12</v>
      </c>
      <c r="D3" s="26" t="s">
        <v>13</v>
      </c>
      <c r="E3" s="26" t="s">
        <v>6</v>
      </c>
      <c r="F3" s="26" t="s">
        <v>7</v>
      </c>
      <c r="G3" s="26" t="s">
        <v>1</v>
      </c>
      <c r="H3" s="27" t="s">
        <v>2</v>
      </c>
      <c r="I3" s="27" t="s">
        <v>8</v>
      </c>
      <c r="J3" s="27" t="s">
        <v>9</v>
      </c>
      <c r="K3" s="27" t="s">
        <v>10</v>
      </c>
      <c r="L3" s="27" t="s">
        <v>11</v>
      </c>
      <c r="M3" s="28" t="s">
        <v>16</v>
      </c>
    </row>
    <row r="4" spans="1:13">
      <c r="A4" s="29">
        <v>1</v>
      </c>
      <c r="B4" s="2" t="s">
        <v>18</v>
      </c>
      <c r="C4" s="2" t="s">
        <v>19</v>
      </c>
      <c r="D4" s="2" t="s">
        <v>20</v>
      </c>
      <c r="E4" s="22" t="s">
        <v>21</v>
      </c>
      <c r="F4" s="2" t="s">
        <v>22</v>
      </c>
      <c r="G4" s="2">
        <v>2</v>
      </c>
      <c r="H4" s="3">
        <f>VLOOKUP(F4,[1]Sheet1!$B$1:$D$74,3,FALSE)</f>
        <v>73</v>
      </c>
      <c r="I4" s="3">
        <f t="shared" ref="I4:I18" si="0">G4*1</f>
        <v>2</v>
      </c>
      <c r="J4" s="3">
        <f>G4*12</f>
        <v>24</v>
      </c>
      <c r="K4" s="3">
        <v>25</v>
      </c>
      <c r="L4" s="3">
        <f t="shared" ref="L4:L18" si="1">G4*H4+I4+J4+K4</f>
        <v>197</v>
      </c>
      <c r="M4" s="30" t="s">
        <v>23</v>
      </c>
    </row>
    <row r="5" spans="1:13">
      <c r="A5" s="29">
        <v>2</v>
      </c>
      <c r="B5" s="2" t="s">
        <v>24</v>
      </c>
      <c r="C5" s="2" t="s">
        <v>25</v>
      </c>
      <c r="D5" s="2" t="s">
        <v>26</v>
      </c>
      <c r="E5" s="22" t="s">
        <v>21</v>
      </c>
      <c r="F5" s="2" t="s">
        <v>27</v>
      </c>
      <c r="G5" s="2">
        <v>5</v>
      </c>
      <c r="H5" s="3">
        <f>VLOOKUP(F5,[1]Sheet1!$B$1:$G$67,6,FALSE)</f>
        <v>40</v>
      </c>
      <c r="I5" s="3">
        <f t="shared" si="0"/>
        <v>5</v>
      </c>
      <c r="J5" s="3">
        <f>G5*5</f>
        <v>25</v>
      </c>
      <c r="K5" s="3">
        <v>25</v>
      </c>
      <c r="L5" s="3">
        <f t="shared" si="1"/>
        <v>255</v>
      </c>
      <c r="M5" s="31" t="s">
        <v>28</v>
      </c>
    </row>
    <row r="6" spans="1:13">
      <c r="A6" s="29">
        <v>3</v>
      </c>
      <c r="B6" s="2" t="s">
        <v>29</v>
      </c>
      <c r="C6" s="2" t="s">
        <v>30</v>
      </c>
      <c r="D6" s="2" t="s">
        <v>31</v>
      </c>
      <c r="E6" s="22" t="s">
        <v>21</v>
      </c>
      <c r="F6" s="2" t="s">
        <v>32</v>
      </c>
      <c r="G6" s="2">
        <v>3</v>
      </c>
      <c r="H6" s="3">
        <f>VLOOKUP(F6,[1]Sheet1!$B$1:$D$74,3,FALSE)</f>
        <v>120</v>
      </c>
      <c r="I6" s="3">
        <f t="shared" si="0"/>
        <v>3</v>
      </c>
      <c r="J6" s="3">
        <f>G6*12</f>
        <v>36</v>
      </c>
      <c r="K6" s="3"/>
      <c r="L6" s="3">
        <f t="shared" si="1"/>
        <v>399</v>
      </c>
      <c r="M6" s="30" t="s">
        <v>23</v>
      </c>
    </row>
    <row r="7" spans="1:13">
      <c r="A7" s="29"/>
      <c r="B7" s="2" t="s">
        <v>29</v>
      </c>
      <c r="C7" s="2" t="s">
        <v>30</v>
      </c>
      <c r="D7" s="2" t="s">
        <v>31</v>
      </c>
      <c r="E7" s="22" t="s">
        <v>21</v>
      </c>
      <c r="F7" s="2" t="s">
        <v>32</v>
      </c>
      <c r="G7" s="2">
        <v>1</v>
      </c>
      <c r="H7" s="3">
        <f>VLOOKUP(F7,[1]Sheet1!$B$1:$E$69,4,FALSE)</f>
        <v>60</v>
      </c>
      <c r="I7" s="3">
        <f t="shared" si="0"/>
        <v>1</v>
      </c>
      <c r="J7" s="3">
        <f>G7*6</f>
        <v>6</v>
      </c>
      <c r="K7" s="3">
        <v>25</v>
      </c>
      <c r="L7" s="3">
        <f t="shared" si="1"/>
        <v>92</v>
      </c>
      <c r="M7" s="30" t="s">
        <v>33</v>
      </c>
    </row>
    <row r="8" spans="1:13">
      <c r="A8" s="29">
        <v>4</v>
      </c>
      <c r="B8" s="2" t="s">
        <v>29</v>
      </c>
      <c r="C8" s="2" t="s">
        <v>34</v>
      </c>
      <c r="D8" s="2" t="s">
        <v>35</v>
      </c>
      <c r="E8" s="22" t="s">
        <v>21</v>
      </c>
      <c r="F8" s="2" t="s">
        <v>36</v>
      </c>
      <c r="G8" s="2">
        <v>4</v>
      </c>
      <c r="H8" s="3">
        <f>VLOOKUP(F8,[1]Sheet1!$B$1:$E$69,4,FALSE)</f>
        <v>75</v>
      </c>
      <c r="I8" s="3">
        <f t="shared" si="0"/>
        <v>4</v>
      </c>
      <c r="J8" s="3">
        <f>G8*6</f>
        <v>24</v>
      </c>
      <c r="K8" s="3">
        <v>25</v>
      </c>
      <c r="L8" s="3">
        <f t="shared" si="1"/>
        <v>353</v>
      </c>
      <c r="M8" s="30" t="s">
        <v>33</v>
      </c>
    </row>
    <row r="9" spans="1:13">
      <c r="A9" s="29">
        <v>5</v>
      </c>
      <c r="B9" s="2" t="s">
        <v>37</v>
      </c>
      <c r="C9" s="2" t="s">
        <v>38</v>
      </c>
      <c r="D9" s="2" t="s">
        <v>39</v>
      </c>
      <c r="E9" s="22" t="s">
        <v>21</v>
      </c>
      <c r="F9" s="22" t="s">
        <v>40</v>
      </c>
      <c r="G9" s="2">
        <v>8</v>
      </c>
      <c r="H9" s="3">
        <f>VLOOKUP(F9,[1]Sheet1!$B$1:$G$67,6,FALSE)</f>
        <v>48</v>
      </c>
      <c r="I9" s="3">
        <f t="shared" si="0"/>
        <v>8</v>
      </c>
      <c r="J9" s="3">
        <f>G9*5</f>
        <v>40</v>
      </c>
      <c r="K9" s="3">
        <v>25</v>
      </c>
      <c r="L9" s="3">
        <f t="shared" si="1"/>
        <v>457</v>
      </c>
      <c r="M9" s="31" t="s">
        <v>28</v>
      </c>
    </row>
    <row r="10" spans="1:13">
      <c r="A10" s="29">
        <v>6</v>
      </c>
      <c r="B10" s="2" t="s">
        <v>41</v>
      </c>
      <c r="C10" s="2" t="s">
        <v>42</v>
      </c>
      <c r="D10" s="2" t="s">
        <v>43</v>
      </c>
      <c r="E10" s="22" t="s">
        <v>21</v>
      </c>
      <c r="F10" s="2" t="s">
        <v>44</v>
      </c>
      <c r="G10" s="2">
        <v>2</v>
      </c>
      <c r="H10" s="3">
        <f>VLOOKUP(F10,[1]Sheet1!$B$1:$C$79,2,FALSE)</f>
        <v>100</v>
      </c>
      <c r="I10" s="3">
        <f t="shared" si="0"/>
        <v>2</v>
      </c>
      <c r="J10" s="3">
        <f>G10*15</f>
        <v>30</v>
      </c>
      <c r="K10" s="3">
        <v>25</v>
      </c>
      <c r="L10" s="3">
        <f t="shared" si="1"/>
        <v>257</v>
      </c>
      <c r="M10" s="30" t="s">
        <v>45</v>
      </c>
    </row>
    <row r="11" spans="1:13">
      <c r="A11" s="29">
        <v>7</v>
      </c>
      <c r="B11" s="2" t="s">
        <v>41</v>
      </c>
      <c r="C11" s="2" t="s">
        <v>46</v>
      </c>
      <c r="D11" s="2" t="s">
        <v>47</v>
      </c>
      <c r="E11" s="22" t="s">
        <v>21</v>
      </c>
      <c r="F11" s="2" t="s">
        <v>48</v>
      </c>
      <c r="G11" s="2">
        <v>3</v>
      </c>
      <c r="H11" s="3">
        <f>VLOOKUP(F11,[1]Sheet1!$B$1:$C$79,2,FALSE)</f>
        <v>130</v>
      </c>
      <c r="I11" s="3">
        <f t="shared" si="0"/>
        <v>3</v>
      </c>
      <c r="J11" s="3">
        <f>G11*15</f>
        <v>45</v>
      </c>
      <c r="K11" s="3"/>
      <c r="L11" s="3">
        <f t="shared" si="1"/>
        <v>438</v>
      </c>
      <c r="M11" s="30" t="s">
        <v>45</v>
      </c>
    </row>
    <row r="12" spans="1:13">
      <c r="A12" s="29"/>
      <c r="B12" s="2" t="s">
        <v>41</v>
      </c>
      <c r="C12" s="2" t="s">
        <v>46</v>
      </c>
      <c r="D12" s="2" t="s">
        <v>47</v>
      </c>
      <c r="E12" s="22" t="s">
        <v>21</v>
      </c>
      <c r="F12" s="2" t="s">
        <v>48</v>
      </c>
      <c r="G12" s="2">
        <v>4</v>
      </c>
      <c r="H12" s="3">
        <f>VLOOKUP(F12,[1]Sheet1!$B$1:$E$69,4,FALSE)</f>
        <v>50</v>
      </c>
      <c r="I12" s="3">
        <f t="shared" si="0"/>
        <v>4</v>
      </c>
      <c r="J12" s="3">
        <f>G12*6</f>
        <v>24</v>
      </c>
      <c r="K12" s="3">
        <v>25</v>
      </c>
      <c r="L12" s="3">
        <f t="shared" si="1"/>
        <v>253</v>
      </c>
      <c r="M12" s="30" t="s">
        <v>33</v>
      </c>
    </row>
    <row r="13" spans="1:13">
      <c r="A13" s="29">
        <v>8</v>
      </c>
      <c r="B13" s="2" t="s">
        <v>49</v>
      </c>
      <c r="C13" s="2" t="s">
        <v>50</v>
      </c>
      <c r="D13" s="2" t="s">
        <v>51</v>
      </c>
      <c r="E13" s="22" t="s">
        <v>21</v>
      </c>
      <c r="F13" s="2" t="s">
        <v>52</v>
      </c>
      <c r="G13" s="2">
        <v>8</v>
      </c>
      <c r="H13" s="3">
        <f>VLOOKUP(F13,[1]Sheet1!$B$1:$D$74,3,FALSE)</f>
        <v>85</v>
      </c>
      <c r="I13" s="3">
        <f t="shared" si="0"/>
        <v>8</v>
      </c>
      <c r="J13" s="3">
        <f>G13*12</f>
        <v>96</v>
      </c>
      <c r="K13" s="3">
        <v>25</v>
      </c>
      <c r="L13" s="3">
        <f t="shared" si="1"/>
        <v>809</v>
      </c>
      <c r="M13" s="30" t="s">
        <v>23</v>
      </c>
    </row>
    <row r="14" spans="1:13">
      <c r="A14" s="29">
        <v>9</v>
      </c>
      <c r="B14" s="2" t="s">
        <v>49</v>
      </c>
      <c r="C14" s="2" t="s">
        <v>53</v>
      </c>
      <c r="D14" s="2" t="s">
        <v>54</v>
      </c>
      <c r="E14" s="22" t="s">
        <v>21</v>
      </c>
      <c r="F14" s="2" t="s">
        <v>55</v>
      </c>
      <c r="G14" s="2">
        <v>1</v>
      </c>
      <c r="H14" s="3">
        <f>VLOOKUP(F14,[1]Sheet1!$B$1:$C$79,2,FALSE)</f>
        <v>100</v>
      </c>
      <c r="I14" s="3">
        <f t="shared" si="0"/>
        <v>1</v>
      </c>
      <c r="J14" s="3">
        <f>G14*15</f>
        <v>15</v>
      </c>
      <c r="K14" s="3">
        <v>25</v>
      </c>
      <c r="L14" s="3">
        <f t="shared" si="1"/>
        <v>141</v>
      </c>
      <c r="M14" s="30" t="s">
        <v>45</v>
      </c>
    </row>
    <row r="15" spans="1:13">
      <c r="A15" s="29">
        <v>10</v>
      </c>
      <c r="B15" s="2" t="s">
        <v>49</v>
      </c>
      <c r="C15" s="2" t="s">
        <v>56</v>
      </c>
      <c r="D15" s="2" t="s">
        <v>57</v>
      </c>
      <c r="E15" s="22" t="s">
        <v>21</v>
      </c>
      <c r="F15" s="2" t="s">
        <v>58</v>
      </c>
      <c r="G15" s="2">
        <v>3</v>
      </c>
      <c r="H15" s="3">
        <f>VLOOKUP(F15,[1]Sheet1!$B$1:$D$74,3,FALSE)</f>
        <v>90</v>
      </c>
      <c r="I15" s="3">
        <f t="shared" si="0"/>
        <v>3</v>
      </c>
      <c r="J15" s="3">
        <f>G15*12</f>
        <v>36</v>
      </c>
      <c r="K15" s="3"/>
      <c r="L15" s="3">
        <f t="shared" si="1"/>
        <v>309</v>
      </c>
      <c r="M15" s="30" t="s">
        <v>23</v>
      </c>
    </row>
    <row r="16" spans="1:13">
      <c r="A16" s="29"/>
      <c r="B16" s="2" t="s">
        <v>49</v>
      </c>
      <c r="C16" s="2" t="s">
        <v>56</v>
      </c>
      <c r="D16" s="2" t="s">
        <v>57</v>
      </c>
      <c r="E16" s="22" t="s">
        <v>21</v>
      </c>
      <c r="F16" s="2" t="s">
        <v>58</v>
      </c>
      <c r="G16" s="2">
        <v>6</v>
      </c>
      <c r="H16" s="3">
        <f>VLOOKUP(F16,[1]Sheet1!$B$1:$E$69,4,FALSE)</f>
        <v>50</v>
      </c>
      <c r="I16" s="3">
        <f t="shared" si="0"/>
        <v>6</v>
      </c>
      <c r="J16" s="3">
        <f>G16*6</f>
        <v>36</v>
      </c>
      <c r="K16" s="3">
        <v>25</v>
      </c>
      <c r="L16" s="3">
        <f t="shared" si="1"/>
        <v>367</v>
      </c>
      <c r="M16" s="30" t="s">
        <v>33</v>
      </c>
    </row>
    <row r="17" spans="1:13">
      <c r="A17" s="29">
        <v>11</v>
      </c>
      <c r="B17" s="2" t="s">
        <v>59</v>
      </c>
      <c r="C17" s="2" t="s">
        <v>60</v>
      </c>
      <c r="D17" s="2" t="s">
        <v>61</v>
      </c>
      <c r="E17" s="22" t="s">
        <v>21</v>
      </c>
      <c r="F17" s="2" t="s">
        <v>62</v>
      </c>
      <c r="G17" s="2">
        <v>1</v>
      </c>
      <c r="H17" s="3">
        <f>VLOOKUP(F17,[1]Sheet1!$B$1:$C$79,2,FALSE)</f>
        <v>100</v>
      </c>
      <c r="I17" s="3">
        <f t="shared" si="0"/>
        <v>1</v>
      </c>
      <c r="J17" s="3">
        <f>G17*15</f>
        <v>15</v>
      </c>
      <c r="K17" s="3"/>
      <c r="L17" s="3">
        <f t="shared" si="1"/>
        <v>116</v>
      </c>
      <c r="M17" s="30" t="s">
        <v>45</v>
      </c>
    </row>
    <row r="18" spans="1:13">
      <c r="A18" s="29"/>
      <c r="B18" s="2" t="s">
        <v>59</v>
      </c>
      <c r="C18" s="2" t="s">
        <v>60</v>
      </c>
      <c r="D18" s="2" t="s">
        <v>61</v>
      </c>
      <c r="E18" s="22" t="s">
        <v>21</v>
      </c>
      <c r="F18" s="2" t="s">
        <v>62</v>
      </c>
      <c r="G18" s="2">
        <v>1</v>
      </c>
      <c r="H18" s="3">
        <f>VLOOKUP(F18,[1]Sheet1!$B$1:$D$74,3,FALSE)</f>
        <v>73</v>
      </c>
      <c r="I18" s="3">
        <f t="shared" si="0"/>
        <v>1</v>
      </c>
      <c r="J18" s="3">
        <f>G18*12</f>
        <v>12</v>
      </c>
      <c r="K18" s="3">
        <v>25</v>
      </c>
      <c r="L18" s="3">
        <f t="shared" si="1"/>
        <v>111</v>
      </c>
      <c r="M18" s="30" t="s">
        <v>23</v>
      </c>
    </row>
    <row r="19" spans="1:13">
      <c r="A19" s="32" t="s">
        <v>63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  <c r="L19" s="4">
        <f>SUM(L4:L18)</f>
        <v>4554</v>
      </c>
      <c r="M19" s="33"/>
    </row>
    <row r="20" spans="1:13">
      <c r="A20" s="34"/>
      <c r="B20" s="35"/>
      <c r="C20" s="35"/>
      <c r="D20" s="35"/>
      <c r="E20" s="35"/>
      <c r="F20" s="35"/>
      <c r="G20" s="21">
        <f>SUM(G4:G18)</f>
        <v>52</v>
      </c>
      <c r="H20" s="36"/>
      <c r="I20" s="36"/>
      <c r="J20" s="36"/>
      <c r="K20" s="36"/>
      <c r="L20" s="36"/>
      <c r="M20" s="37"/>
    </row>
    <row r="21" spans="1:13" ht="15" customHeight="1">
      <c r="A21" s="8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</row>
    <row r="22" spans="1:13" ht="15.75" thickBot="1">
      <c r="A22" s="18" t="s">
        <v>17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</row>
    <row r="23" spans="1:13" ht="30" customHeight="1" thickBot="1">
      <c r="A23" s="5" t="s">
        <v>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</sheetData>
  <mergeCells count="8">
    <mergeCell ref="A23:M23"/>
    <mergeCell ref="A21:M21"/>
    <mergeCell ref="I1:M1"/>
    <mergeCell ref="A1:H1"/>
    <mergeCell ref="I2:M2"/>
    <mergeCell ref="A2:H2"/>
    <mergeCell ref="A22:M22"/>
    <mergeCell ref="A19:K19"/>
  </mergeCells>
  <pageMargins left="0.23622047244094491" right="0.15748031496062992" top="0.70866141732283472" bottom="0.55118110236220474" header="0.19685039370078741" footer="0.15748031496062992"/>
  <pageSetup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2024-05-14T13:46:19Z</cp:lastPrinted>
  <dcterms:created xsi:type="dcterms:W3CDTF">2022-03-21T07:07:09Z</dcterms:created>
  <dcterms:modified xsi:type="dcterms:W3CDTF">2024-05-14T13:46:20Z</dcterms:modified>
</cp:coreProperties>
</file>