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Invoice!$A$3:$O$24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1" i="1" l="1"/>
  <c r="J19" i="1"/>
  <c r="I19" i="1"/>
  <c r="H19" i="1"/>
  <c r="L19" i="1" s="1"/>
  <c r="J18" i="1"/>
  <c r="I18" i="1"/>
  <c r="H18" i="1"/>
  <c r="J17" i="1"/>
  <c r="I17" i="1"/>
  <c r="H17" i="1"/>
  <c r="L17" i="1" s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6" i="1" l="1"/>
  <c r="L8" i="1"/>
  <c r="L12" i="1"/>
  <c r="L14" i="1"/>
  <c r="L16" i="1"/>
  <c r="L18" i="1"/>
  <c r="L13" i="1"/>
  <c r="L15" i="1"/>
  <c r="L4" i="1"/>
  <c r="L20" i="1" s="1"/>
  <c r="L10" i="1"/>
</calcChain>
</file>

<file path=xl/sharedStrings.xml><?xml version="1.0" encoding="utf-8"?>
<sst xmlns="http://schemas.openxmlformats.org/spreadsheetml/2006/main" count="116" uniqueCount="66">
  <si>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</si>
  <si>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</si>
  <si>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</si>
  <si>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</si>
  <si>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</si>
  <si>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</si>
  <si>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</si>
  <si>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</si>
  <si>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</si>
  <si>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</si>
  <si>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</si>
  <si>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</si>
  <si>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</si>
  <si>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</si>
  <si>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</si>
  <si>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</si>
  <si>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 xml:space="preserve">
To, 
AMAR ENTERPRISES
Address: C/o Susanti Rout Ward no. 19 Ground floor 
Samanta Sahi, Cuttack 753001, ODISHA,9937006936
GST No: 21ALUPK0101F1ZQ
</t>
  </si>
  <si>
    <t>CTC</t>
  </si>
  <si>
    <t>BALAKATI</t>
  </si>
  <si>
    <t>LAXMAN REKHA</t>
  </si>
  <si>
    <t>JALESWAR</t>
  </si>
  <si>
    <t>RAT KILLER</t>
  </si>
  <si>
    <t>HIC</t>
  </si>
  <si>
    <t>KARANJIA</t>
  </si>
  <si>
    <t>SORO</t>
  </si>
  <si>
    <t>BETANATI</t>
  </si>
  <si>
    <t>NAYAHATA</t>
  </si>
  <si>
    <t>Declaration � Kindly verify and confirm before 20/01/2026</t>
  </si>
  <si>
    <t>06/12/2025</t>
  </si>
  <si>
    <t>PL/DO/13195</t>
  </si>
  <si>
    <t>163</t>
  </si>
  <si>
    <t>PATASUNDARPUR</t>
  </si>
  <si>
    <t>15/12/2025</t>
  </si>
  <si>
    <t>PL/MA/09579</t>
  </si>
  <si>
    <t>164</t>
  </si>
  <si>
    <t>20/12/2025</t>
  </si>
  <si>
    <t>PL/MA/09748</t>
  </si>
  <si>
    <t>561</t>
  </si>
  <si>
    <t>PL/MA/09755</t>
  </si>
  <si>
    <t>563</t>
  </si>
  <si>
    <t>RAIRANGPUR</t>
  </si>
  <si>
    <t>PL/MA/09756</t>
  </si>
  <si>
    <t>562</t>
  </si>
  <si>
    <t>23/12/2025</t>
  </si>
  <si>
    <t>PL/DO/13821</t>
  </si>
  <si>
    <t>571</t>
  </si>
  <si>
    <t>PL/MA/09821</t>
  </si>
  <si>
    <t>572</t>
  </si>
  <si>
    <t>BARBIL</t>
  </si>
  <si>
    <t>PL/MA/09822</t>
  </si>
  <si>
    <t>568</t>
  </si>
  <si>
    <t>24/12/2025</t>
  </si>
  <si>
    <t>PL/DO/13868</t>
  </si>
  <si>
    <t>574</t>
  </si>
  <si>
    <t>27/12/2025</t>
  </si>
  <si>
    <t>PL/MA/09978</t>
  </si>
  <si>
    <t>576</t>
  </si>
  <si>
    <t>29/12/2025</t>
  </si>
  <si>
    <t>PL/MA/10016</t>
  </si>
  <si>
    <t>581</t>
  </si>
  <si>
    <t>30/12/2025</t>
  </si>
  <si>
    <t>PL/MA/10068</t>
  </si>
  <si>
    <t>598</t>
  </si>
  <si>
    <t>BALIAPAL</t>
  </si>
  <si>
    <t>(RUPEES FOUR THOUSAND TWO HUNDRED FORTY EIGHT ONLY)</t>
  </si>
  <si>
    <t>Bill Date: 31/12/2025
Bill NO :  23657
Total Amount: 4248.00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</si>
</sst>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1" fillId="0" borderId="3" xfId="0" applyNumberFormat="1" applyFont="1" applyBorder="1" applyAlignment="1">
      <alignment horizontal="right"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0" fontId="3" fillId="0" borderId="27" xfId="0" applyNumberFormat="1" applyFont="1" applyBorder="1"/>
    <xf numFmtId="2" fontId="0" fillId="0" borderId="27" xfId="0" applyNumberFormat="1" applyFont="1" applyBorder="1"/>
    <xf numFmtId="0" fontId="0" fillId="0" borderId="28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5" xfId="0" applyNumberFormat="1" applyFont="1" applyBorder="1" applyAlignment="1">
      <alignment horizontal="right" vertical="center"/>
    </xf>
    <xf numFmtId="0" fontId="0" fillId="0" borderId="2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5" xfId="0" applyNumberFormat="1" applyFont="1" applyBorder="1"/>
    <xf numFmtId="0" fontId="0" fillId="0" borderId="23" xfId="0" applyNumberFormat="1" applyFont="1" applyBorder="1" applyAlignment="1">
      <alignment horizontal="center"/>
    </xf>
    <xf numFmtId="0" fontId="0" fillId="0" borderId="24" xfId="0" applyNumberFormat="1" applyFont="1" applyBorder="1"/>
    <xf numFmtId="0" fontId="3" fillId="0" borderId="24" xfId="0" applyNumberFormat="1" applyFont="1" applyBorder="1"/>
    <xf numFmtId="2" fontId="0" fillId="0" borderId="24" xfId="0" applyNumberFormat="1" applyFont="1" applyBorder="1"/>
    <xf numFmtId="0" fontId="1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133350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543424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H2">
            <v>137</v>
          </cell>
          <cell r="I2">
            <v>105</v>
          </cell>
          <cell r="J2">
            <v>53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H3">
            <v>121</v>
          </cell>
          <cell r="I3">
            <v>95</v>
          </cell>
          <cell r="J3">
            <v>53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  <cell r="H4">
            <v>105</v>
          </cell>
          <cell r="I4">
            <v>77</v>
          </cell>
          <cell r="J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H5">
            <v>105</v>
          </cell>
          <cell r="I5">
            <v>77</v>
          </cell>
          <cell r="J5">
            <v>47</v>
          </cell>
        </row>
        <row r="6">
          <cell r="B6" t="str">
            <v>BALASORE</v>
          </cell>
          <cell r="C6">
            <v>100</v>
          </cell>
          <cell r="G6">
            <v>40</v>
          </cell>
          <cell r="H6">
            <v>105</v>
          </cell>
          <cell r="I6">
            <v>0</v>
          </cell>
          <cell r="J6">
            <v>0</v>
          </cell>
        </row>
        <row r="7">
          <cell r="B7" t="str">
            <v>BALIAPAL</v>
          </cell>
          <cell r="D7">
            <v>100</v>
          </cell>
          <cell r="E7">
            <v>60</v>
          </cell>
          <cell r="H7">
            <v>0</v>
          </cell>
          <cell r="I7">
            <v>105</v>
          </cell>
          <cell r="J7">
            <v>63</v>
          </cell>
        </row>
        <row r="8">
          <cell r="B8" t="str">
            <v>BALUGAON</v>
          </cell>
          <cell r="D8">
            <v>73</v>
          </cell>
          <cell r="E8">
            <v>50</v>
          </cell>
          <cell r="H8">
            <v>0</v>
          </cell>
          <cell r="I8">
            <v>77</v>
          </cell>
          <cell r="J8">
            <v>53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H9">
            <v>158</v>
          </cell>
          <cell r="I9">
            <v>95</v>
          </cell>
          <cell r="J9">
            <v>53</v>
          </cell>
        </row>
        <row r="10">
          <cell r="B10" t="str">
            <v>BARGARH</v>
          </cell>
          <cell r="D10">
            <v>110</v>
          </cell>
          <cell r="E10">
            <v>50</v>
          </cell>
          <cell r="G10">
            <v>55</v>
          </cell>
          <cell r="H10">
            <v>0</v>
          </cell>
          <cell r="I10">
            <v>116</v>
          </cell>
          <cell r="J10">
            <v>53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G11">
            <v>45</v>
          </cell>
          <cell r="H11">
            <v>152</v>
          </cell>
          <cell r="I11">
            <v>89</v>
          </cell>
          <cell r="J11">
            <v>47</v>
          </cell>
        </row>
        <row r="12">
          <cell r="B12" t="str">
            <v>BERHAMPUR</v>
          </cell>
          <cell r="F12">
            <v>37</v>
          </cell>
          <cell r="G12">
            <v>40</v>
          </cell>
          <cell r="H12">
            <v>105</v>
          </cell>
          <cell r="I12">
            <v>0</v>
          </cell>
          <cell r="J12">
            <v>45</v>
          </cell>
        </row>
        <row r="13">
          <cell r="B13" t="str">
            <v>BETANATI</v>
          </cell>
          <cell r="D13">
            <v>100</v>
          </cell>
          <cell r="E13">
            <v>50</v>
          </cell>
          <cell r="H13">
            <v>0</v>
          </cell>
          <cell r="I13">
            <v>105</v>
          </cell>
          <cell r="J13">
            <v>53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H14">
            <v>105</v>
          </cell>
          <cell r="I14">
            <v>77</v>
          </cell>
          <cell r="J14">
            <v>42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G15">
            <v>34</v>
          </cell>
          <cell r="H15">
            <v>105</v>
          </cell>
          <cell r="I15">
            <v>77</v>
          </cell>
          <cell r="J15">
            <v>37</v>
          </cell>
        </row>
        <row r="16">
          <cell r="B16" t="str">
            <v>BIRAMITRAPUR</v>
          </cell>
          <cell r="G16">
            <v>70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BRAHMAGIRI</v>
          </cell>
          <cell r="D17">
            <v>83</v>
          </cell>
          <cell r="E17">
            <v>50</v>
          </cell>
          <cell r="H17">
            <v>0</v>
          </cell>
          <cell r="I17">
            <v>87</v>
          </cell>
          <cell r="J17">
            <v>53</v>
          </cell>
        </row>
        <row r="18">
          <cell r="B18" t="str">
            <v>CHANDANESWAR</v>
          </cell>
          <cell r="D18">
            <v>120</v>
          </cell>
          <cell r="E18">
            <v>65</v>
          </cell>
          <cell r="H18">
            <v>0</v>
          </cell>
          <cell r="I18">
            <v>126</v>
          </cell>
          <cell r="J18">
            <v>68</v>
          </cell>
        </row>
        <row r="19">
          <cell r="B19" t="str">
            <v>CHANDPUR</v>
          </cell>
          <cell r="D19">
            <v>73</v>
          </cell>
          <cell r="E19">
            <v>50</v>
          </cell>
          <cell r="H19">
            <v>0</v>
          </cell>
          <cell r="I19">
            <v>77</v>
          </cell>
          <cell r="J19">
            <v>53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H20">
            <v>105</v>
          </cell>
          <cell r="I20">
            <v>82</v>
          </cell>
          <cell r="J20">
            <v>42</v>
          </cell>
        </row>
        <row r="21">
          <cell r="B21" t="str">
            <v>CHHANAGIRI</v>
          </cell>
          <cell r="D21">
            <v>73</v>
          </cell>
          <cell r="E21">
            <v>50</v>
          </cell>
          <cell r="H21">
            <v>0</v>
          </cell>
          <cell r="I21">
            <v>77</v>
          </cell>
          <cell r="J21">
            <v>53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H22">
            <v>105</v>
          </cell>
          <cell r="I22">
            <v>105</v>
          </cell>
          <cell r="J22">
            <v>47</v>
          </cell>
        </row>
        <row r="23">
          <cell r="B23" t="str">
            <v>DEOGARH</v>
          </cell>
          <cell r="D23">
            <v>130</v>
          </cell>
          <cell r="E23">
            <v>70</v>
          </cell>
          <cell r="H23">
            <v>0</v>
          </cell>
          <cell r="I23">
            <v>137</v>
          </cell>
          <cell r="J23">
            <v>74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H24">
            <v>105</v>
          </cell>
          <cell r="I24">
            <v>77</v>
          </cell>
          <cell r="J24">
            <v>42</v>
          </cell>
        </row>
        <row r="25">
          <cell r="B25" t="str">
            <v>DOLASAHI</v>
          </cell>
          <cell r="E25">
            <v>42</v>
          </cell>
          <cell r="H25">
            <v>0</v>
          </cell>
          <cell r="I25">
            <v>0</v>
          </cell>
          <cell r="J25">
            <v>44</v>
          </cell>
        </row>
        <row r="26">
          <cell r="B26" t="str">
            <v>GOBINDPUR</v>
          </cell>
          <cell r="D26">
            <v>73</v>
          </cell>
          <cell r="E26">
            <v>40</v>
          </cell>
          <cell r="H26">
            <v>0</v>
          </cell>
          <cell r="I26">
            <v>77</v>
          </cell>
          <cell r="J26">
            <v>42</v>
          </cell>
        </row>
        <row r="27">
          <cell r="B27" t="str">
            <v>GUAMAL</v>
          </cell>
          <cell r="D27">
            <v>83</v>
          </cell>
          <cell r="E27">
            <v>45</v>
          </cell>
          <cell r="H27">
            <v>0</v>
          </cell>
          <cell r="I27">
            <v>87</v>
          </cell>
          <cell r="J27">
            <v>47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H28">
            <v>131</v>
          </cell>
          <cell r="I28">
            <v>87</v>
          </cell>
          <cell r="J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H29">
            <v>126</v>
          </cell>
          <cell r="I29">
            <v>89</v>
          </cell>
          <cell r="J29">
            <v>42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G30">
            <v>40</v>
          </cell>
          <cell r="H30">
            <v>105</v>
          </cell>
          <cell r="I30">
            <v>77</v>
          </cell>
          <cell r="J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</row>
        <row r="32">
          <cell r="B32" t="str">
            <v>JAJPUR TOWN</v>
          </cell>
          <cell r="D32">
            <v>73</v>
          </cell>
          <cell r="E32">
            <v>42</v>
          </cell>
          <cell r="H32">
            <v>105</v>
          </cell>
          <cell r="I32">
            <v>77</v>
          </cell>
          <cell r="J32">
            <v>44</v>
          </cell>
        </row>
        <row r="33">
          <cell r="B33" t="str">
            <v>JALESWAR</v>
          </cell>
          <cell r="D33">
            <v>90</v>
          </cell>
          <cell r="E33">
            <v>50</v>
          </cell>
          <cell r="H33">
            <v>0</v>
          </cell>
          <cell r="I33">
            <v>95</v>
          </cell>
          <cell r="J33">
            <v>53</v>
          </cell>
        </row>
        <row r="34">
          <cell r="B34" t="str">
            <v>JANKIA</v>
          </cell>
          <cell r="D34">
            <v>73</v>
          </cell>
          <cell r="E34">
            <v>35</v>
          </cell>
          <cell r="H34">
            <v>0</v>
          </cell>
          <cell r="I34">
            <v>77</v>
          </cell>
          <cell r="J34">
            <v>37</v>
          </cell>
        </row>
        <row r="35">
          <cell r="B35" t="str">
            <v>JATNI</v>
          </cell>
          <cell r="D35">
            <v>73</v>
          </cell>
          <cell r="H35">
            <v>0</v>
          </cell>
          <cell r="I35">
            <v>77</v>
          </cell>
          <cell r="J35">
            <v>0</v>
          </cell>
        </row>
        <row r="36">
          <cell r="B36" t="str">
            <v>JEYPORE</v>
          </cell>
          <cell r="C36">
            <v>141</v>
          </cell>
          <cell r="G36">
            <v>60</v>
          </cell>
          <cell r="H36">
            <v>148</v>
          </cell>
          <cell r="I36">
            <v>0</v>
          </cell>
          <cell r="J36">
            <v>0</v>
          </cell>
        </row>
        <row r="37">
          <cell r="B37" t="str">
            <v>JHARSUGUDA</v>
          </cell>
          <cell r="D37">
            <v>110</v>
          </cell>
          <cell r="E37">
            <v>50</v>
          </cell>
          <cell r="G37">
            <v>45</v>
          </cell>
          <cell r="H37">
            <v>0</v>
          </cell>
          <cell r="I37">
            <v>116</v>
          </cell>
          <cell r="J37">
            <v>53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H38">
            <v>158</v>
          </cell>
          <cell r="I38">
            <v>95</v>
          </cell>
          <cell r="J38">
            <v>53</v>
          </cell>
        </row>
        <row r="39">
          <cell r="B39" t="str">
            <v>KAKATPUR</v>
          </cell>
          <cell r="D39">
            <v>73</v>
          </cell>
          <cell r="E39">
            <v>40</v>
          </cell>
          <cell r="H39">
            <v>0</v>
          </cell>
          <cell r="I39">
            <v>77</v>
          </cell>
          <cell r="J39">
            <v>42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H40">
            <v>105</v>
          </cell>
          <cell r="I40">
            <v>82</v>
          </cell>
          <cell r="J40">
            <v>42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G41">
            <v>45</v>
          </cell>
          <cell r="H41">
            <v>105</v>
          </cell>
          <cell r="I41">
            <v>77</v>
          </cell>
          <cell r="J41">
            <v>53</v>
          </cell>
        </row>
        <row r="42">
          <cell r="B42" t="str">
            <v>KARANJIA</v>
          </cell>
          <cell r="D42">
            <v>73</v>
          </cell>
          <cell r="E42">
            <v>45</v>
          </cell>
          <cell r="H42">
            <v>0</v>
          </cell>
          <cell r="I42">
            <v>77</v>
          </cell>
          <cell r="J42">
            <v>47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H43">
            <v>105</v>
          </cell>
          <cell r="I43">
            <v>77</v>
          </cell>
          <cell r="J43">
            <v>42</v>
          </cell>
        </row>
        <row r="44">
          <cell r="B44" t="str">
            <v>KEONJHAR</v>
          </cell>
          <cell r="G44">
            <v>40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KHARIAR ROAD</v>
          </cell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KHURDA</v>
          </cell>
          <cell r="D46">
            <v>73</v>
          </cell>
          <cell r="E46">
            <v>35</v>
          </cell>
          <cell r="G46">
            <v>40</v>
          </cell>
          <cell r="H46">
            <v>0</v>
          </cell>
          <cell r="I46">
            <v>77</v>
          </cell>
          <cell r="J46">
            <v>37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H47">
            <v>263</v>
          </cell>
          <cell r="I47">
            <v>121</v>
          </cell>
          <cell r="J47">
            <v>79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G48">
            <v>40</v>
          </cell>
          <cell r="H48">
            <v>105</v>
          </cell>
          <cell r="I48">
            <v>77</v>
          </cell>
          <cell r="J48">
            <v>42</v>
          </cell>
        </row>
        <row r="49">
          <cell r="B49" t="str">
            <v>MOCHINDA</v>
          </cell>
          <cell r="D49">
            <v>100</v>
          </cell>
          <cell r="E49">
            <v>50</v>
          </cell>
          <cell r="H49">
            <v>0</v>
          </cell>
          <cell r="I49">
            <v>105</v>
          </cell>
          <cell r="J49">
            <v>53</v>
          </cell>
        </row>
        <row r="50">
          <cell r="B50" t="str">
            <v>NALCO</v>
          </cell>
          <cell r="G50">
            <v>40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H51">
            <v>126</v>
          </cell>
          <cell r="I51">
            <v>89</v>
          </cell>
          <cell r="J51">
            <v>42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H52">
            <v>105</v>
          </cell>
          <cell r="I52">
            <v>74</v>
          </cell>
          <cell r="J52">
            <v>42</v>
          </cell>
        </row>
        <row r="53">
          <cell r="B53" t="str">
            <v>NEMALA</v>
          </cell>
          <cell r="D53">
            <v>73</v>
          </cell>
          <cell r="H53">
            <v>0</v>
          </cell>
          <cell r="I53">
            <v>77</v>
          </cell>
          <cell r="J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H54">
            <v>105</v>
          </cell>
          <cell r="I54">
            <v>77</v>
          </cell>
          <cell r="J54">
            <v>42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G55">
            <v>40</v>
          </cell>
          <cell r="H55">
            <v>105</v>
          </cell>
          <cell r="I55">
            <v>77</v>
          </cell>
          <cell r="J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H56">
            <v>105</v>
          </cell>
          <cell r="I56">
            <v>77</v>
          </cell>
          <cell r="J56">
            <v>42</v>
          </cell>
        </row>
        <row r="57">
          <cell r="B57" t="str">
            <v>PATTAMUNDAI</v>
          </cell>
          <cell r="D57">
            <v>73</v>
          </cell>
          <cell r="E57">
            <v>45</v>
          </cell>
          <cell r="H57">
            <v>0</v>
          </cell>
          <cell r="I57">
            <v>77</v>
          </cell>
          <cell r="J57">
            <v>47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G58">
            <v>40</v>
          </cell>
          <cell r="H58">
            <v>105</v>
          </cell>
          <cell r="I58">
            <v>77</v>
          </cell>
          <cell r="J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G59">
            <v>40</v>
          </cell>
          <cell r="H59">
            <v>105</v>
          </cell>
          <cell r="I59">
            <v>77</v>
          </cell>
          <cell r="J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H60">
            <v>158</v>
          </cell>
          <cell r="I60">
            <v>126</v>
          </cell>
          <cell r="J60">
            <v>63</v>
          </cell>
        </row>
        <row r="61">
          <cell r="B61" t="str">
            <v>RAJ KHARIAR</v>
          </cell>
          <cell r="G61">
            <v>75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RAJ NILAGIRI</v>
          </cell>
          <cell r="G62">
            <v>48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RAYAGADA</v>
          </cell>
          <cell r="C63">
            <v>145</v>
          </cell>
          <cell r="E63">
            <v>60</v>
          </cell>
          <cell r="H63">
            <v>152</v>
          </cell>
          <cell r="I63">
            <v>0</v>
          </cell>
          <cell r="J63">
            <v>63</v>
          </cell>
        </row>
        <row r="64">
          <cell r="B64" t="str">
            <v>REDHAKHOL</v>
          </cell>
          <cell r="D64">
            <v>120</v>
          </cell>
          <cell r="H64">
            <v>0</v>
          </cell>
          <cell r="I64">
            <v>126</v>
          </cell>
          <cell r="J64">
            <v>0</v>
          </cell>
        </row>
        <row r="65">
          <cell r="B65" t="str">
            <v>ROURKELA</v>
          </cell>
          <cell r="C65">
            <v>150</v>
          </cell>
          <cell r="E65">
            <v>50</v>
          </cell>
          <cell r="G65">
            <v>45</v>
          </cell>
          <cell r="H65">
            <v>158</v>
          </cell>
          <cell r="I65">
            <v>0</v>
          </cell>
          <cell r="J65">
            <v>53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H66">
            <v>105</v>
          </cell>
          <cell r="I66">
            <v>77</v>
          </cell>
          <cell r="J66">
            <v>42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H67">
            <v>105</v>
          </cell>
          <cell r="I67">
            <v>77</v>
          </cell>
          <cell r="J67">
            <v>0</v>
          </cell>
        </row>
        <row r="68">
          <cell r="B68" t="str">
            <v>SAMBALPUR</v>
          </cell>
          <cell r="G68">
            <v>45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H69">
            <v>105</v>
          </cell>
          <cell r="I69">
            <v>77</v>
          </cell>
          <cell r="J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H70">
            <v>105</v>
          </cell>
          <cell r="I70">
            <v>77</v>
          </cell>
          <cell r="J70">
            <v>47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H71">
            <v>126</v>
          </cell>
          <cell r="I71">
            <v>82</v>
          </cell>
          <cell r="J71">
            <v>44</v>
          </cell>
        </row>
        <row r="72">
          <cell r="B72" t="str">
            <v>UMERKOT</v>
          </cell>
          <cell r="G72">
            <v>70</v>
          </cell>
          <cell r="H72">
            <v>0</v>
          </cell>
          <cell r="I72">
            <v>0</v>
          </cell>
          <cell r="J72">
            <v>0</v>
          </cell>
        </row>
        <row r="73">
          <cell r="B73" t="str">
            <v>BALIGUDA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A13" workbookViewId="0">
      <selection activeCell="P23" sqref="P23"/>
    </sheetView>
  </sheetViews>
  <sheetFormatPr defaultColWidth="9.85546875" defaultRowHeight="15"/>
  <cols>
    <col min="1" max="1" width="3.85546875" style="1" customWidth="1"/>
    <col min="2" max="2" width="10.7109375" style="1" bestFit="1" customWidth="1"/>
    <col min="3" max="3" width="13.140625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7109375" style="1" customWidth="1"/>
    <col min="9" max="9" width="5.5703125" style="1" customWidth="1"/>
    <col min="10" max="10" width="7.42578125" style="1" customWidth="1"/>
    <col min="11" max="11" width="6.85546875" style="1" customWidth="1"/>
    <col min="12" max="12" width="8.28515625" style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18"/>
      <c r="B1" s="19"/>
      <c r="C1" s="19"/>
      <c r="D1" s="19"/>
      <c r="E1" s="19"/>
      <c r="F1" s="19"/>
      <c r="G1" s="19"/>
      <c r="H1" s="19"/>
      <c r="I1" s="16" t="s">
        <v>14</v>
      </c>
      <c r="J1" s="16"/>
      <c r="K1" s="16"/>
      <c r="L1" s="16"/>
      <c r="M1" s="17"/>
    </row>
    <row r="2" spans="1:13" ht="90" customHeight="1" thickBot="1">
      <c r="A2" s="22" t="s">
        <v>16</v>
      </c>
      <c r="B2" s="23"/>
      <c r="C2" s="23"/>
      <c r="D2" s="23"/>
      <c r="E2" s="23"/>
      <c r="F2" s="23"/>
      <c r="G2" s="23"/>
      <c r="H2" s="24"/>
      <c r="I2" s="20" t="s">
        <v>65</v>
      </c>
      <c r="J2" s="20"/>
      <c r="K2" s="20"/>
      <c r="L2" s="20"/>
      <c r="M2" s="21"/>
    </row>
    <row r="3" spans="1:13" s="2" customFormat="1" ht="17.25" customHeight="1" thickBot="1">
      <c r="A3" s="6" t="s">
        <v>5</v>
      </c>
      <c r="B3" s="7" t="s">
        <v>0</v>
      </c>
      <c r="C3" s="7" t="s">
        <v>12</v>
      </c>
      <c r="D3" s="7" t="s">
        <v>13</v>
      </c>
      <c r="E3" s="7" t="s">
        <v>6</v>
      </c>
      <c r="F3" s="7" t="s">
        <v>7</v>
      </c>
      <c r="G3" s="7" t="s">
        <v>1</v>
      </c>
      <c r="H3" s="8" t="s">
        <v>2</v>
      </c>
      <c r="I3" s="8" t="s">
        <v>8</v>
      </c>
      <c r="J3" s="8" t="s">
        <v>9</v>
      </c>
      <c r="K3" s="8" t="s">
        <v>10</v>
      </c>
      <c r="L3" s="8" t="s">
        <v>11</v>
      </c>
      <c r="M3" s="9" t="s">
        <v>15</v>
      </c>
    </row>
    <row r="4" spans="1:13" s="2" customFormat="1" ht="17.25" customHeight="1">
      <c r="A4" s="34">
        <v>1</v>
      </c>
      <c r="B4" s="35" t="s">
        <v>28</v>
      </c>
      <c r="C4" s="35" t="s">
        <v>29</v>
      </c>
      <c r="D4" s="35" t="s">
        <v>30</v>
      </c>
      <c r="E4" s="36" t="s">
        <v>17</v>
      </c>
      <c r="F4" s="36" t="s">
        <v>31</v>
      </c>
      <c r="G4" s="35">
        <v>3</v>
      </c>
      <c r="H4" s="37">
        <f>VLOOKUP(F4,[1]Sheet1!$B$2:$H$77,7,FALSE)</f>
        <v>105</v>
      </c>
      <c r="I4" s="37">
        <f>G4*1</f>
        <v>3</v>
      </c>
      <c r="J4" s="37">
        <f>G4*15</f>
        <v>45</v>
      </c>
      <c r="K4" s="37">
        <v>25</v>
      </c>
      <c r="L4" s="37">
        <f>G4*H4+I4+J4+K4</f>
        <v>388</v>
      </c>
      <c r="M4" s="38" t="s">
        <v>22</v>
      </c>
    </row>
    <row r="5" spans="1:13" s="2" customFormat="1" ht="17.25" customHeight="1">
      <c r="A5" s="39">
        <v>2</v>
      </c>
      <c r="B5" s="31" t="s">
        <v>32</v>
      </c>
      <c r="C5" s="31" t="s">
        <v>33</v>
      </c>
      <c r="D5" s="31" t="s">
        <v>34</v>
      </c>
      <c r="E5" s="32" t="s">
        <v>17</v>
      </c>
      <c r="F5" s="31" t="s">
        <v>24</v>
      </c>
      <c r="G5" s="31">
        <v>1</v>
      </c>
      <c r="H5" s="33">
        <f>VLOOKUP(F5,[1]Sheet1!$B$2:$H$77,7,FALSE)</f>
        <v>105</v>
      </c>
      <c r="I5" s="33">
        <f>G5*1</f>
        <v>1</v>
      </c>
      <c r="J5" s="33">
        <f>G5*15</f>
        <v>15</v>
      </c>
      <c r="K5" s="33">
        <v>25</v>
      </c>
      <c r="L5" s="33">
        <f>G5*H5+I5+J5+K5</f>
        <v>146</v>
      </c>
      <c r="M5" s="40" t="s">
        <v>22</v>
      </c>
    </row>
    <row r="6" spans="1:13" s="2" customFormat="1" ht="17.25" customHeight="1">
      <c r="A6" s="39">
        <v>3</v>
      </c>
      <c r="B6" s="31" t="s">
        <v>35</v>
      </c>
      <c r="C6" s="31" t="s">
        <v>36</v>
      </c>
      <c r="D6" s="31" t="s">
        <v>37</v>
      </c>
      <c r="E6" s="32" t="s">
        <v>17</v>
      </c>
      <c r="F6" s="31" t="s">
        <v>23</v>
      </c>
      <c r="G6" s="31">
        <v>2</v>
      </c>
      <c r="H6" s="33">
        <f>VLOOKUP(F6,[1]Sheet1!$B$1:$I$76,8,FALSE)</f>
        <v>77</v>
      </c>
      <c r="I6" s="33">
        <f>G6*1</f>
        <v>2</v>
      </c>
      <c r="J6" s="33">
        <f>G6*12</f>
        <v>24</v>
      </c>
      <c r="K6" s="33">
        <v>25</v>
      </c>
      <c r="L6" s="33">
        <f>G6*H6+I6+J6+K6</f>
        <v>205</v>
      </c>
      <c r="M6" s="40" t="s">
        <v>19</v>
      </c>
    </row>
    <row r="7" spans="1:13" s="2" customFormat="1" ht="17.25" customHeight="1">
      <c r="A7" s="39">
        <v>4</v>
      </c>
      <c r="B7" s="31" t="s">
        <v>35</v>
      </c>
      <c r="C7" s="31" t="s">
        <v>38</v>
      </c>
      <c r="D7" s="31" t="s">
        <v>39</v>
      </c>
      <c r="E7" s="32" t="s">
        <v>17</v>
      </c>
      <c r="F7" s="31" t="s">
        <v>40</v>
      </c>
      <c r="G7" s="31">
        <v>1</v>
      </c>
      <c r="H7" s="33">
        <f>VLOOKUP(F7,[1]Sheet1!$B$2:$H$77,7,FALSE)</f>
        <v>158</v>
      </c>
      <c r="I7" s="33">
        <f>G7*1</f>
        <v>1</v>
      </c>
      <c r="J7" s="33">
        <f>G7*15</f>
        <v>15</v>
      </c>
      <c r="K7" s="33"/>
      <c r="L7" s="33">
        <f>G7*H7+I7+J7+K7</f>
        <v>174</v>
      </c>
      <c r="M7" s="40" t="s">
        <v>22</v>
      </c>
    </row>
    <row r="8" spans="1:13" s="2" customFormat="1" ht="17.25" customHeight="1">
      <c r="A8" s="39"/>
      <c r="B8" s="31" t="s">
        <v>35</v>
      </c>
      <c r="C8" s="31" t="s">
        <v>38</v>
      </c>
      <c r="D8" s="31" t="s">
        <v>39</v>
      </c>
      <c r="E8" s="32" t="s">
        <v>17</v>
      </c>
      <c r="F8" s="31" t="s">
        <v>40</v>
      </c>
      <c r="G8" s="31">
        <v>1</v>
      </c>
      <c r="H8" s="33">
        <f>VLOOKUP(F8,[1]Sheet1!$B$1:$I$76,8,FALSE)</f>
        <v>126</v>
      </c>
      <c r="I8" s="33">
        <f>G8*1</f>
        <v>1</v>
      </c>
      <c r="J8" s="33">
        <f>G8*12</f>
        <v>12</v>
      </c>
      <c r="K8" s="33">
        <v>25</v>
      </c>
      <c r="L8" s="33">
        <f>G8*H8+I8+J8+K8</f>
        <v>164</v>
      </c>
      <c r="M8" s="40" t="s">
        <v>19</v>
      </c>
    </row>
    <row r="9" spans="1:13" s="2" customFormat="1" ht="17.25" customHeight="1">
      <c r="A9" s="39">
        <v>5</v>
      </c>
      <c r="B9" s="31" t="s">
        <v>35</v>
      </c>
      <c r="C9" s="31" t="s">
        <v>41</v>
      </c>
      <c r="D9" s="31" t="s">
        <v>42</v>
      </c>
      <c r="E9" s="32" t="s">
        <v>17</v>
      </c>
      <c r="F9" s="31" t="s">
        <v>25</v>
      </c>
      <c r="G9" s="31">
        <v>2</v>
      </c>
      <c r="H9" s="33">
        <f>VLOOKUP(F9,[1]Sheet1!$B$1:$I$76,8,FALSE)</f>
        <v>105</v>
      </c>
      <c r="I9" s="33">
        <f>G9*1</f>
        <v>2</v>
      </c>
      <c r="J9" s="33">
        <f>G9*12</f>
        <v>24</v>
      </c>
      <c r="K9" s="33"/>
      <c r="L9" s="33">
        <f>G9*H9+I9+J9+K9</f>
        <v>236</v>
      </c>
      <c r="M9" s="40" t="s">
        <v>19</v>
      </c>
    </row>
    <row r="10" spans="1:13" s="2" customFormat="1" ht="17.25" customHeight="1">
      <c r="A10" s="39"/>
      <c r="B10" s="31" t="s">
        <v>35</v>
      </c>
      <c r="C10" s="31" t="s">
        <v>41</v>
      </c>
      <c r="D10" s="31" t="s">
        <v>42</v>
      </c>
      <c r="E10" s="32" t="s">
        <v>17</v>
      </c>
      <c r="F10" s="31" t="s">
        <v>25</v>
      </c>
      <c r="G10" s="31">
        <v>3</v>
      </c>
      <c r="H10" s="33">
        <f>VLOOKUP(F10,[1]Sheet1!$B$1:$J$75,9,FALSE)</f>
        <v>53</v>
      </c>
      <c r="I10" s="33">
        <f>G10*1</f>
        <v>3</v>
      </c>
      <c r="J10" s="33">
        <f>G10*6</f>
        <v>18</v>
      </c>
      <c r="K10" s="33">
        <v>25</v>
      </c>
      <c r="L10" s="33">
        <f>G10*H10+I10+J10+K10</f>
        <v>205</v>
      </c>
      <c r="M10" s="40" t="s">
        <v>21</v>
      </c>
    </row>
    <row r="11" spans="1:13" s="2" customFormat="1" ht="17.25" customHeight="1">
      <c r="A11" s="39">
        <v>6</v>
      </c>
      <c r="B11" s="31" t="s">
        <v>43</v>
      </c>
      <c r="C11" s="31" t="s">
        <v>44</v>
      </c>
      <c r="D11" s="31" t="s">
        <v>45</v>
      </c>
      <c r="E11" s="32" t="s">
        <v>17</v>
      </c>
      <c r="F11" s="31" t="s">
        <v>26</v>
      </c>
      <c r="G11" s="31">
        <v>1</v>
      </c>
      <c r="H11" s="33">
        <f>VLOOKUP(F11,[1]Sheet1!$B$1:$J$75,9,FALSE)</f>
        <v>42</v>
      </c>
      <c r="I11" s="33">
        <f>G11*1</f>
        <v>1</v>
      </c>
      <c r="J11" s="33">
        <f>G11*6</f>
        <v>6</v>
      </c>
      <c r="K11" s="33">
        <v>25</v>
      </c>
      <c r="L11" s="33">
        <f>G11*H11+I11+J11+K11</f>
        <v>74</v>
      </c>
      <c r="M11" s="40" t="s">
        <v>21</v>
      </c>
    </row>
    <row r="12" spans="1:13" s="2" customFormat="1" ht="17.25" customHeight="1">
      <c r="A12" s="39">
        <v>7</v>
      </c>
      <c r="B12" s="31" t="s">
        <v>43</v>
      </c>
      <c r="C12" s="31" t="s">
        <v>46</v>
      </c>
      <c r="D12" s="31" t="s">
        <v>47</v>
      </c>
      <c r="E12" s="32" t="s">
        <v>17</v>
      </c>
      <c r="F12" s="31" t="s">
        <v>48</v>
      </c>
      <c r="G12" s="31">
        <v>3</v>
      </c>
      <c r="H12" s="33">
        <f>VLOOKUP(F12,[1]Sheet1!$B$1:$I$76,8,FALSE)</f>
        <v>95</v>
      </c>
      <c r="I12" s="33">
        <f>G12*1</f>
        <v>3</v>
      </c>
      <c r="J12" s="33">
        <f>G12*12</f>
        <v>36</v>
      </c>
      <c r="K12" s="33"/>
      <c r="L12" s="33">
        <f>G12*H12+I12+J12+K12</f>
        <v>324</v>
      </c>
      <c r="M12" s="40" t="s">
        <v>19</v>
      </c>
    </row>
    <row r="13" spans="1:13" s="2" customFormat="1" ht="17.25" customHeight="1">
      <c r="A13" s="39"/>
      <c r="B13" s="31" t="s">
        <v>43</v>
      </c>
      <c r="C13" s="31" t="s">
        <v>46</v>
      </c>
      <c r="D13" s="31" t="s">
        <v>47</v>
      </c>
      <c r="E13" s="32" t="s">
        <v>17</v>
      </c>
      <c r="F13" s="31" t="s">
        <v>48</v>
      </c>
      <c r="G13" s="31">
        <v>7</v>
      </c>
      <c r="H13" s="33">
        <f>VLOOKUP(F13,[1]Sheet1!$B$1:$J$75,9,FALSE)</f>
        <v>53</v>
      </c>
      <c r="I13" s="33">
        <f>G13*1</f>
        <v>7</v>
      </c>
      <c r="J13" s="33">
        <f>G13*6</f>
        <v>42</v>
      </c>
      <c r="K13" s="33">
        <v>25</v>
      </c>
      <c r="L13" s="33">
        <f>G13*H13+I13+J13+K13</f>
        <v>445</v>
      </c>
      <c r="M13" s="40" t="s">
        <v>21</v>
      </c>
    </row>
    <row r="14" spans="1:13" s="2" customFormat="1" ht="17.25" customHeight="1">
      <c r="A14" s="39">
        <v>8</v>
      </c>
      <c r="B14" s="31" t="s">
        <v>43</v>
      </c>
      <c r="C14" s="31" t="s">
        <v>49</v>
      </c>
      <c r="D14" s="31" t="s">
        <v>50</v>
      </c>
      <c r="E14" s="32" t="s">
        <v>17</v>
      </c>
      <c r="F14" s="31" t="s">
        <v>25</v>
      </c>
      <c r="G14" s="31">
        <v>1</v>
      </c>
      <c r="H14" s="33">
        <f>VLOOKUP(F14,[1]Sheet1!$B$1:$J$75,9,FALSE)</f>
        <v>53</v>
      </c>
      <c r="I14" s="33">
        <f>G14*1</f>
        <v>1</v>
      </c>
      <c r="J14" s="33">
        <f>G14*6</f>
        <v>6</v>
      </c>
      <c r="K14" s="33">
        <v>25</v>
      </c>
      <c r="L14" s="33">
        <f>G14*H14+I14+J14+K14</f>
        <v>85</v>
      </c>
      <c r="M14" s="40" t="s">
        <v>21</v>
      </c>
    </row>
    <row r="15" spans="1:13" s="2" customFormat="1" ht="17.25" customHeight="1">
      <c r="A15" s="39">
        <v>9</v>
      </c>
      <c r="B15" s="31" t="s">
        <v>51</v>
      </c>
      <c r="C15" s="31" t="s">
        <v>52</v>
      </c>
      <c r="D15" s="31" t="s">
        <v>53</v>
      </c>
      <c r="E15" s="32" t="s">
        <v>17</v>
      </c>
      <c r="F15" s="31" t="s">
        <v>18</v>
      </c>
      <c r="G15" s="31">
        <v>2</v>
      </c>
      <c r="H15" s="33">
        <f>VLOOKUP(F15,[1]Sheet1!$B$1:$I$76,8,FALSE)</f>
        <v>77</v>
      </c>
      <c r="I15" s="33">
        <f>G15*1</f>
        <v>2</v>
      </c>
      <c r="J15" s="33">
        <f>G15*12</f>
        <v>24</v>
      </c>
      <c r="K15" s="33">
        <v>25</v>
      </c>
      <c r="L15" s="33">
        <f>G15*H15+I15+J15+K15</f>
        <v>205</v>
      </c>
      <c r="M15" s="40" t="s">
        <v>19</v>
      </c>
    </row>
    <row r="16" spans="1:13" s="2" customFormat="1" ht="17.25" customHeight="1">
      <c r="A16" s="39">
        <v>10</v>
      </c>
      <c r="B16" s="31" t="s">
        <v>54</v>
      </c>
      <c r="C16" s="31" t="s">
        <v>55</v>
      </c>
      <c r="D16" s="31" t="s">
        <v>56</v>
      </c>
      <c r="E16" s="32" t="s">
        <v>17</v>
      </c>
      <c r="F16" s="31" t="s">
        <v>24</v>
      </c>
      <c r="G16" s="31">
        <v>11</v>
      </c>
      <c r="H16" s="33">
        <f>VLOOKUP(F16,[1]Sheet1!$B$1:$I$76,8,FALSE)</f>
        <v>77</v>
      </c>
      <c r="I16" s="33">
        <f>G16*1</f>
        <v>11</v>
      </c>
      <c r="J16" s="33">
        <f>G16*12</f>
        <v>132</v>
      </c>
      <c r="K16" s="33"/>
      <c r="L16" s="33">
        <f>G16*H16+I16+J16+K16</f>
        <v>990</v>
      </c>
      <c r="M16" s="40" t="s">
        <v>19</v>
      </c>
    </row>
    <row r="17" spans="1:15" s="2" customFormat="1" ht="17.25" customHeight="1">
      <c r="A17" s="39"/>
      <c r="B17" s="31" t="s">
        <v>54</v>
      </c>
      <c r="C17" s="31" t="s">
        <v>55</v>
      </c>
      <c r="D17" s="31" t="s">
        <v>56</v>
      </c>
      <c r="E17" s="32" t="s">
        <v>17</v>
      </c>
      <c r="F17" s="31" t="s">
        <v>24</v>
      </c>
      <c r="G17" s="31">
        <v>1</v>
      </c>
      <c r="H17" s="33">
        <f>VLOOKUP(F17,[1]Sheet1!$B$1:$J$75,9,FALSE)</f>
        <v>47</v>
      </c>
      <c r="I17" s="33">
        <f>G17*1</f>
        <v>1</v>
      </c>
      <c r="J17" s="33">
        <f>G17*6</f>
        <v>6</v>
      </c>
      <c r="K17" s="33">
        <v>25</v>
      </c>
      <c r="L17" s="33">
        <f>G17*H17+I17+J17+K17</f>
        <v>79</v>
      </c>
      <c r="M17" s="40" t="s">
        <v>21</v>
      </c>
    </row>
    <row r="18" spans="1:15" s="2" customFormat="1" ht="17.25" customHeight="1">
      <c r="A18" s="39">
        <v>11</v>
      </c>
      <c r="B18" s="31" t="s">
        <v>57</v>
      </c>
      <c r="C18" s="31" t="s">
        <v>58</v>
      </c>
      <c r="D18" s="31" t="s">
        <v>59</v>
      </c>
      <c r="E18" s="32" t="s">
        <v>17</v>
      </c>
      <c r="F18" s="31" t="s">
        <v>20</v>
      </c>
      <c r="G18" s="31">
        <v>6</v>
      </c>
      <c r="H18" s="33">
        <f>VLOOKUP(F18,[1]Sheet1!$B$1:$J$75,9,FALSE)</f>
        <v>53</v>
      </c>
      <c r="I18" s="33">
        <f>G18*1</f>
        <v>6</v>
      </c>
      <c r="J18" s="33">
        <f>G18*6</f>
        <v>36</v>
      </c>
      <c r="K18" s="33">
        <v>25</v>
      </c>
      <c r="L18" s="33">
        <f>G18*H18+I18+J18+K18</f>
        <v>385</v>
      </c>
      <c r="M18" s="40" t="s">
        <v>21</v>
      </c>
    </row>
    <row r="19" spans="1:15" s="2" customFormat="1" ht="17.25" customHeight="1" thickBot="1">
      <c r="A19" s="46">
        <v>12</v>
      </c>
      <c r="B19" s="47" t="s">
        <v>60</v>
      </c>
      <c r="C19" s="47" t="s">
        <v>61</v>
      </c>
      <c r="D19" s="47" t="s">
        <v>62</v>
      </c>
      <c r="E19" s="48" t="s">
        <v>17</v>
      </c>
      <c r="F19" s="47" t="s">
        <v>63</v>
      </c>
      <c r="G19" s="47">
        <v>1</v>
      </c>
      <c r="H19" s="49">
        <f>VLOOKUP(F19,[1]Sheet1!$B$1:$I$76,8,FALSE)</f>
        <v>105</v>
      </c>
      <c r="I19" s="49">
        <f>G19*1</f>
        <v>1</v>
      </c>
      <c r="J19" s="49">
        <f>G19*12</f>
        <v>12</v>
      </c>
      <c r="K19" s="49">
        <v>25</v>
      </c>
      <c r="L19" s="49">
        <f>G19*H19+I19+J19+K19</f>
        <v>143</v>
      </c>
      <c r="M19" s="40" t="s">
        <v>19</v>
      </c>
    </row>
    <row r="20" spans="1:15" s="2" customFormat="1" ht="17.25" customHeight="1" thickBot="1">
      <c r="A20" s="28" t="s">
        <v>64</v>
      </c>
      <c r="B20" s="29"/>
      <c r="C20" s="29"/>
      <c r="D20" s="29"/>
      <c r="E20" s="29"/>
      <c r="F20" s="29"/>
      <c r="G20" s="29"/>
      <c r="H20" s="29"/>
      <c r="I20" s="29"/>
      <c r="J20" s="29"/>
      <c r="K20" s="30"/>
      <c r="L20" s="5">
        <f>SUM(L4:L19)</f>
        <v>4248</v>
      </c>
      <c r="M20" s="41"/>
    </row>
    <row r="21" spans="1:15" s="2" customFormat="1" ht="17.25" customHeight="1" thickBot="1">
      <c r="A21" s="42"/>
      <c r="B21" s="43"/>
      <c r="C21" s="43"/>
      <c r="D21" s="43"/>
      <c r="E21" s="43"/>
      <c r="F21" s="43"/>
      <c r="G21" s="50">
        <f>SUM(G4:G19)</f>
        <v>46</v>
      </c>
      <c r="H21" s="44"/>
      <c r="I21" s="44"/>
      <c r="J21" s="44"/>
      <c r="K21" s="44"/>
      <c r="L21" s="44"/>
      <c r="M21" s="45"/>
    </row>
    <row r="22" spans="1:15" ht="15" customHeight="1">
      <c r="A22" s="13" t="s">
        <v>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  <c r="O22" s="4"/>
    </row>
    <row r="23" spans="1:15" ht="15.75" customHeight="1" thickBot="1">
      <c r="A23" s="25" t="s">
        <v>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</row>
    <row r="24" spans="1:15" ht="30" customHeight="1" thickBot="1">
      <c r="A24" s="10" t="s">
        <v>4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</row>
  </sheetData>
  <mergeCells count="8">
    <mergeCell ref="A24:M24"/>
    <mergeCell ref="A22:M22"/>
    <mergeCell ref="I1:M1"/>
    <mergeCell ref="A1:H1"/>
    <mergeCell ref="I2:M2"/>
    <mergeCell ref="A2:H2"/>
    <mergeCell ref="A23:M23"/>
    <mergeCell ref="A20:K20"/>
  </mergeCells>
  <pageMargins left="0.23622047244094491" right="0.15748031496062992" top="0.70866141732283472" bottom="0.55118110236220474" header="0.19685039370078741" footer="0.15748031496062992"/>
  <pageSetup scale="87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2026-01-13T13:41:49Z</cp:lastPrinted>
  <dcterms:created xsi:type="dcterms:W3CDTF">2022-03-21T07:07:09Z</dcterms:created>
  <dcterms:modified xsi:type="dcterms:W3CDTF">2026-01-13T13:41:49Z</dcterms:modified>
</cp:coreProperties>
</file>