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7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4"/>
  <c r="J10"/>
  <c r="H10"/>
  <c r="M10" l="1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"/>
  <c r="J6"/>
  <c r="J7"/>
  <c r="J8"/>
  <c r="J9"/>
  <c r="J11"/>
  <c r="J12"/>
  <c r="J4"/>
  <c r="H5"/>
  <c r="M5" s="1"/>
  <c r="H6"/>
  <c r="M6" s="1"/>
  <c r="H7"/>
  <c r="M7" s="1"/>
  <c r="H8"/>
  <c r="M8" s="1"/>
  <c r="H9"/>
  <c r="M9" s="1"/>
  <c r="H11"/>
  <c r="M11" s="1"/>
  <c r="H12"/>
  <c r="M12" s="1"/>
  <c r="H13"/>
  <c r="H14"/>
  <c r="M14" s="1"/>
  <c r="H15"/>
  <c r="H16"/>
  <c r="M16" s="1"/>
  <c r="H17"/>
  <c r="H18"/>
  <c r="H19"/>
  <c r="H20"/>
  <c r="M20" s="1"/>
  <c r="H21"/>
  <c r="H22"/>
  <c r="H23"/>
  <c r="M23" s="1"/>
  <c r="H24"/>
  <c r="H25"/>
  <c r="M25" s="1"/>
  <c r="H26"/>
  <c r="H27"/>
  <c r="M27" s="1"/>
  <c r="H28"/>
  <c r="H29"/>
  <c r="M29" s="1"/>
  <c r="H30"/>
  <c r="H31"/>
  <c r="M31" s="1"/>
  <c r="H32"/>
  <c r="H33"/>
  <c r="M33" s="1"/>
  <c r="H34"/>
  <c r="H35"/>
  <c r="M35" s="1"/>
  <c r="H36"/>
  <c r="H37"/>
  <c r="M37" s="1"/>
  <c r="H38"/>
  <c r="H39"/>
  <c r="M39" s="1"/>
  <c r="H40"/>
  <c r="H41"/>
  <c r="M41" s="1"/>
  <c r="H42"/>
  <c r="H43"/>
  <c r="M43" s="1"/>
  <c r="H44"/>
  <c r="H45"/>
  <c r="M45" s="1"/>
  <c r="H46"/>
  <c r="H47"/>
  <c r="M47" s="1"/>
  <c r="H48"/>
  <c r="H49"/>
  <c r="M49" s="1"/>
  <c r="H50"/>
  <c r="H51"/>
  <c r="M51" s="1"/>
  <c r="H52"/>
  <c r="M52" s="1"/>
  <c r="H53"/>
  <c r="M53" s="1"/>
  <c r="H4"/>
  <c r="M4" s="1"/>
  <c r="M18" l="1"/>
  <c r="M48"/>
  <c r="M44"/>
  <c r="M40"/>
  <c r="M36"/>
  <c r="M32"/>
  <c r="M28"/>
  <c r="M24"/>
  <c r="M21"/>
  <c r="M17"/>
  <c r="M13"/>
  <c r="H57"/>
  <c r="M50"/>
  <c r="M46"/>
  <c r="M42"/>
  <c r="M38"/>
  <c r="M34"/>
  <c r="M30"/>
  <c r="M26"/>
  <c r="M22"/>
  <c r="M19"/>
  <c r="M15"/>
  <c r="M54" l="1"/>
</calcChain>
</file>

<file path=xl/sharedStrings.xml><?xml version="1.0" encoding="utf-8"?>
<sst xmlns="http://schemas.openxmlformats.org/spreadsheetml/2006/main" count="269" uniqueCount="158">
  <si>
    <t>30/5/2025</t>
  </si>
  <si>
    <t>0284</t>
  </si>
  <si>
    <t>01/5/2025</t>
  </si>
  <si>
    <t>151</t>
  </si>
  <si>
    <t>02/5/2025</t>
  </si>
  <si>
    <t>160</t>
  </si>
  <si>
    <t>0111</t>
  </si>
  <si>
    <t>0106</t>
  </si>
  <si>
    <t>03/5/2025</t>
  </si>
  <si>
    <t>50121</t>
  </si>
  <si>
    <t>50142</t>
  </si>
  <si>
    <t>50161</t>
  </si>
  <si>
    <t>0068</t>
  </si>
  <si>
    <t>0143</t>
  </si>
  <si>
    <t>0133</t>
  </si>
  <si>
    <t>05/5/2025</t>
  </si>
  <si>
    <t>149</t>
  </si>
  <si>
    <t>138</t>
  </si>
  <si>
    <t>139</t>
  </si>
  <si>
    <t>166</t>
  </si>
  <si>
    <t>150</t>
  </si>
  <si>
    <t>104</t>
  </si>
  <si>
    <t>07/5/2025</t>
  </si>
  <si>
    <t>173</t>
  </si>
  <si>
    <t>167</t>
  </si>
  <si>
    <t>183</t>
  </si>
  <si>
    <t>184</t>
  </si>
  <si>
    <t>164</t>
  </si>
  <si>
    <t>162</t>
  </si>
  <si>
    <t>12/5/2025</t>
  </si>
  <si>
    <t>50061</t>
  </si>
  <si>
    <t>15/5/2025</t>
  </si>
  <si>
    <t>50168</t>
  </si>
  <si>
    <t>188</t>
  </si>
  <si>
    <t>20/5/2025</t>
  </si>
  <si>
    <t>204</t>
  </si>
  <si>
    <t>21/5/2025</t>
  </si>
  <si>
    <t>213</t>
  </si>
  <si>
    <t>203</t>
  </si>
  <si>
    <t>201</t>
  </si>
  <si>
    <t>202</t>
  </si>
  <si>
    <t>210</t>
  </si>
  <si>
    <t>246</t>
  </si>
  <si>
    <t>50244</t>
  </si>
  <si>
    <t>50248</t>
  </si>
  <si>
    <t>50245</t>
  </si>
  <si>
    <t>0191</t>
  </si>
  <si>
    <t>0217</t>
  </si>
  <si>
    <t>0237</t>
  </si>
  <si>
    <t>235</t>
  </si>
  <si>
    <t>254</t>
  </si>
  <si>
    <t>240</t>
  </si>
  <si>
    <t>23/5/2025</t>
  </si>
  <si>
    <t>0253</t>
  </si>
  <si>
    <t>266</t>
  </si>
  <si>
    <t>24/5/2025</t>
  </si>
  <si>
    <t>247</t>
  </si>
  <si>
    <t>249</t>
  </si>
  <si>
    <t>0257</t>
  </si>
  <si>
    <t>0219</t>
  </si>
  <si>
    <t>258</t>
  </si>
  <si>
    <t>27/5/2025</t>
  </si>
  <si>
    <t>270</t>
  </si>
  <si>
    <t>SL</t>
  </si>
  <si>
    <t>LR NO</t>
  </si>
  <si>
    <t>DATE</t>
  </si>
  <si>
    <t>INV NO</t>
  </si>
  <si>
    <t>FROM</t>
  </si>
  <si>
    <t>TO</t>
  </si>
  <si>
    <t>WEIGHT</t>
  </si>
  <si>
    <t>CASE</t>
  </si>
  <si>
    <t>CH/01007</t>
  </si>
  <si>
    <t>JAA/00380</t>
  </si>
  <si>
    <t>JAA/00386</t>
  </si>
  <si>
    <t>JAA/00389</t>
  </si>
  <si>
    <t>JAA/00390</t>
  </si>
  <si>
    <t>JAA/00404</t>
  </si>
  <si>
    <t>JAA/00406</t>
  </si>
  <si>
    <t>JAA/00408</t>
  </si>
  <si>
    <t>JAA/00409</t>
  </si>
  <si>
    <t>JAA/00410</t>
  </si>
  <si>
    <t>JAA/00412</t>
  </si>
  <si>
    <t>JAA/00418</t>
  </si>
  <si>
    <t>JAA/00420</t>
  </si>
  <si>
    <t>JAA/00426</t>
  </si>
  <si>
    <t>JAA/00428</t>
  </si>
  <si>
    <t>JAA/00436</t>
  </si>
  <si>
    <t>JAA/00451</t>
  </si>
  <si>
    <t>JAA/00454</t>
  </si>
  <si>
    <t>JAA/00456</t>
  </si>
  <si>
    <t>JAA/00478</t>
  </si>
  <si>
    <t>JAA/00479</t>
  </si>
  <si>
    <t>JAA/00496</t>
  </si>
  <si>
    <t>JAA/00497</t>
  </si>
  <si>
    <t>JAA/00516</t>
  </si>
  <si>
    <t>JAA/00543</t>
  </si>
  <si>
    <t>JAA/00555</t>
  </si>
  <si>
    <t>JAA/00584</t>
  </si>
  <si>
    <t>JAA/00587</t>
  </si>
  <si>
    <t>JAA/00588</t>
  </si>
  <si>
    <t>JAA/00589</t>
  </si>
  <si>
    <t>JAA/00590</t>
  </si>
  <si>
    <t>JAA/00591</t>
  </si>
  <si>
    <t>JAA/00593</t>
  </si>
  <si>
    <t>JAA/00594</t>
  </si>
  <si>
    <t>JAA/00596</t>
  </si>
  <si>
    <t>JAA/00597</t>
  </si>
  <si>
    <t>JAA/00602</t>
  </si>
  <si>
    <t>JAA/00605</t>
  </si>
  <si>
    <t>JAA/00606</t>
  </si>
  <si>
    <t>JAA/00607</t>
  </si>
  <si>
    <t>JAA/00611</t>
  </si>
  <si>
    <t>JAA/00616</t>
  </si>
  <si>
    <t>JAA/00618</t>
  </si>
  <si>
    <t>JAA/00641</t>
  </si>
  <si>
    <t>JAA/00642</t>
  </si>
  <si>
    <t>JAA/00643</t>
  </si>
  <si>
    <t>JAA/00652</t>
  </si>
  <si>
    <t>JAA/00655</t>
  </si>
  <si>
    <t>JAA/00657</t>
  </si>
  <si>
    <t>JAA/00662</t>
  </si>
  <si>
    <t>BASUDEVPUR</t>
  </si>
  <si>
    <t>KARANJIA</t>
  </si>
  <si>
    <t>JHARSUGUDA</t>
  </si>
  <si>
    <t>JALESWAR</t>
  </si>
  <si>
    <t>CHANDANESWAR</t>
  </si>
  <si>
    <t>AINTHAPALI</t>
  </si>
  <si>
    <t>SUNDERGARH</t>
  </si>
  <si>
    <t>ATHAGARH</t>
  </si>
  <si>
    <t>SAMBALPUR</t>
  </si>
  <si>
    <t>BERHAMPUR</t>
  </si>
  <si>
    <t>ROURKELA</t>
  </si>
  <si>
    <t>CHHATRAPUR</t>
  </si>
  <si>
    <t>DIGAPAHANDI</t>
  </si>
  <si>
    <t>RANAPUR</t>
  </si>
  <si>
    <t>SORO</t>
  </si>
  <si>
    <t>BARIPADA</t>
  </si>
  <si>
    <t>BALASORE</t>
  </si>
  <si>
    <t>MARKONA</t>
  </si>
  <si>
    <t>BHADRAK</t>
  </si>
  <si>
    <t>GUNUPUR</t>
  </si>
  <si>
    <t>JEYPORE</t>
  </si>
  <si>
    <t>BRAHMAGIRI</t>
  </si>
  <si>
    <t>NAYAGARH</t>
  </si>
  <si>
    <t>CTC</t>
  </si>
  <si>
    <t>RATE</t>
  </si>
  <si>
    <t>HAM</t>
  </si>
  <si>
    <t>LR.CH.</t>
  </si>
  <si>
    <t>AMOUNT</t>
  </si>
  <si>
    <t>BARAMBA</t>
  </si>
  <si>
    <t>BARAGARH</t>
  </si>
  <si>
    <t>INVOICE
ATC LOGISTICS,,8984191006
GST No:21CHVPB1842D2ZQ</t>
  </si>
  <si>
    <t xml:space="preserve">KAMDAR AGENCIES
Address: HOLDING NO. 234  ALAMCHAND BAZAR CUTTACK SADAR 753001,9338402105
GST No:21AAEFK5458J1ZB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</si>
  <si>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</si>
  <si>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</si>
  <si>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DD.CH.</t>
  </si>
  <si>
    <t>Bill Date: 31/05/2025
Bill NO : 807
Total Amount:  71904.00</t>
  </si>
  <si>
    <t>(RUPEES SEVENTY ONE THOUSAND NINE HUNDRED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</si>
</sst>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0" fillId="0" borderId="1" xfId="0" applyNumberFormat="1" applyFont="1" applyFill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0" xfId="0" applyNumberFormat="1" applyFont="1" applyFill="1"/>
    <xf numFmtId="0" fontId="2" fillId="0" borderId="1" xfId="0" applyNumberFormat="1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85724</xdr:rowOff>
    </xdr:from>
    <xdr:to>
      <xdr:col>7</xdr:col>
      <xdr:colOff>426720</xdr:colOff>
      <xdr:row>0</xdr:row>
      <xdr:rowOff>1104899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4"/>
          <a:ext cx="410337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BHUBANESWAR</v>
          </cell>
          <cell r="D5">
            <v>1.04</v>
          </cell>
          <cell r="E5">
            <v>1.1399999999999999</v>
          </cell>
        </row>
        <row r="6">
          <cell r="C6" t="str">
            <v>BARABATI</v>
          </cell>
          <cell r="D6">
            <v>1.2</v>
          </cell>
          <cell r="E6">
            <v>1.32</v>
          </cell>
        </row>
        <row r="7">
          <cell r="C7" t="str">
            <v>DHENKANAL</v>
          </cell>
          <cell r="D7">
            <v>1.2</v>
          </cell>
          <cell r="E7">
            <v>1.32</v>
          </cell>
        </row>
        <row r="8">
          <cell r="C8" t="str">
            <v>JAJPUR ROAD</v>
          </cell>
          <cell r="D8">
            <v>1.2</v>
          </cell>
          <cell r="E8">
            <v>1.32</v>
          </cell>
        </row>
        <row r="9">
          <cell r="C9" t="str">
            <v>JATNI</v>
          </cell>
          <cell r="D9">
            <v>1.2</v>
          </cell>
          <cell r="E9">
            <v>1.32</v>
          </cell>
        </row>
        <row r="10">
          <cell r="C10" t="str">
            <v>KENDRAPARA</v>
          </cell>
          <cell r="D10">
            <v>1.2</v>
          </cell>
          <cell r="E10">
            <v>1.32</v>
          </cell>
        </row>
        <row r="11">
          <cell r="C11" t="str">
            <v>KHURDA</v>
          </cell>
          <cell r="D11">
            <v>1.2</v>
          </cell>
          <cell r="E11">
            <v>1.32</v>
          </cell>
        </row>
        <row r="12">
          <cell r="C12" t="str">
            <v>JAJPUR TOWN</v>
          </cell>
          <cell r="D12">
            <v>1.2</v>
          </cell>
          <cell r="E12">
            <v>1.32</v>
          </cell>
        </row>
        <row r="13">
          <cell r="C13" t="str">
            <v>BHADRAK</v>
          </cell>
          <cell r="D13">
            <v>1.28</v>
          </cell>
          <cell r="E13">
            <v>1.41</v>
          </cell>
        </row>
        <row r="14">
          <cell r="C14" t="str">
            <v>ANGUL</v>
          </cell>
          <cell r="D14">
            <v>1.44</v>
          </cell>
          <cell r="E14">
            <v>1.58</v>
          </cell>
        </row>
        <row r="15">
          <cell r="C15" t="str">
            <v>GOPA</v>
          </cell>
          <cell r="D15">
            <v>1.44</v>
          </cell>
          <cell r="E15">
            <v>1.58</v>
          </cell>
        </row>
        <row r="16">
          <cell r="C16" t="str">
            <v>KAKATPUR</v>
          </cell>
          <cell r="D16">
            <v>1.44</v>
          </cell>
          <cell r="E16">
            <v>1.58</v>
          </cell>
        </row>
        <row r="17">
          <cell r="C17" t="str">
            <v>PIPILI</v>
          </cell>
          <cell r="D17">
            <v>1.44</v>
          </cell>
          <cell r="E17">
            <v>1.58</v>
          </cell>
        </row>
        <row r="18">
          <cell r="C18" t="str">
            <v>PURI</v>
          </cell>
          <cell r="D18">
            <v>1.44</v>
          </cell>
          <cell r="E18">
            <v>1.58</v>
          </cell>
        </row>
        <row r="19">
          <cell r="C19" t="str">
            <v>PARADEEP</v>
          </cell>
          <cell r="D19">
            <v>1.49</v>
          </cell>
          <cell r="E19">
            <v>1.64</v>
          </cell>
        </row>
        <row r="20">
          <cell r="C20" t="str">
            <v>BALICHANDRAPUR</v>
          </cell>
          <cell r="D20">
            <v>1.5</v>
          </cell>
          <cell r="E20">
            <v>1.65</v>
          </cell>
        </row>
        <row r="21">
          <cell r="C21" t="str">
            <v>JAGATSINGHPUR</v>
          </cell>
          <cell r="D21">
            <v>1.5</v>
          </cell>
          <cell r="E21">
            <v>1.65</v>
          </cell>
        </row>
        <row r="22">
          <cell r="C22" t="str">
            <v>BALUGAON</v>
          </cell>
          <cell r="D22">
            <v>1.51</v>
          </cell>
          <cell r="E22">
            <v>1.66</v>
          </cell>
        </row>
        <row r="23">
          <cell r="C23" t="str">
            <v>CHANDPUR</v>
          </cell>
          <cell r="D23">
            <v>1.52</v>
          </cell>
          <cell r="E23">
            <v>1.67</v>
          </cell>
        </row>
        <row r="24">
          <cell r="C24" t="str">
            <v>PATTAMUNDAI</v>
          </cell>
          <cell r="D24">
            <v>1.55</v>
          </cell>
          <cell r="E24">
            <v>1.71</v>
          </cell>
        </row>
        <row r="25">
          <cell r="C25" t="str">
            <v>ATHAGARH</v>
          </cell>
          <cell r="D25">
            <v>1.65</v>
          </cell>
          <cell r="E25">
            <v>1.82</v>
          </cell>
        </row>
        <row r="26">
          <cell r="C26" t="str">
            <v>BANKI</v>
          </cell>
          <cell r="D26">
            <v>1.65</v>
          </cell>
          <cell r="E26">
            <v>1.82</v>
          </cell>
        </row>
        <row r="27">
          <cell r="C27" t="str">
            <v>JARKA</v>
          </cell>
          <cell r="D27">
            <v>1.65</v>
          </cell>
          <cell r="E27">
            <v>1.82</v>
          </cell>
        </row>
        <row r="28">
          <cell r="C28" t="str">
            <v>KAMAKHYANAGAR</v>
          </cell>
          <cell r="D28">
            <v>1.65</v>
          </cell>
          <cell r="E28">
            <v>1.82</v>
          </cell>
        </row>
        <row r="29">
          <cell r="C29" t="str">
            <v>BALASORE</v>
          </cell>
          <cell r="D29">
            <v>1.68</v>
          </cell>
          <cell r="E29">
            <v>1.85</v>
          </cell>
        </row>
        <row r="30">
          <cell r="C30" t="str">
            <v>BERHAMPUR</v>
          </cell>
          <cell r="D30">
            <v>1.68</v>
          </cell>
          <cell r="E30">
            <v>1.85</v>
          </cell>
        </row>
        <row r="31">
          <cell r="C31" t="str">
            <v>SAMBALPUR</v>
          </cell>
          <cell r="D31">
            <v>1.75</v>
          </cell>
          <cell r="E31">
            <v>1.93</v>
          </cell>
        </row>
        <row r="32">
          <cell r="C32" t="str">
            <v>AINTHAPALI</v>
          </cell>
          <cell r="D32">
            <v>1.75</v>
          </cell>
          <cell r="E32">
            <v>1.93</v>
          </cell>
        </row>
        <row r="33">
          <cell r="C33" t="str">
            <v>NAYAHAT</v>
          </cell>
          <cell r="D33">
            <v>1.76</v>
          </cell>
          <cell r="E33">
            <v>1.94</v>
          </cell>
        </row>
        <row r="34">
          <cell r="C34" t="str">
            <v>NIMAPARA</v>
          </cell>
          <cell r="D34">
            <v>1.82</v>
          </cell>
          <cell r="E34">
            <v>2</v>
          </cell>
        </row>
        <row r="35">
          <cell r="C35" t="str">
            <v>ASKA</v>
          </cell>
          <cell r="D35">
            <v>1.84</v>
          </cell>
          <cell r="E35">
            <v>2.02</v>
          </cell>
        </row>
        <row r="36">
          <cell r="C36" t="str">
            <v>NAYAGARH</v>
          </cell>
          <cell r="D36">
            <v>1.84</v>
          </cell>
          <cell r="E36">
            <v>2.02</v>
          </cell>
        </row>
        <row r="37">
          <cell r="C37" t="str">
            <v>BARAGARH</v>
          </cell>
          <cell r="D37">
            <v>1.91</v>
          </cell>
          <cell r="E37">
            <v>2.1</v>
          </cell>
        </row>
        <row r="38">
          <cell r="C38" t="str">
            <v>BARBIL</v>
          </cell>
          <cell r="D38">
            <v>1.91</v>
          </cell>
          <cell r="E38">
            <v>2.1</v>
          </cell>
        </row>
        <row r="39">
          <cell r="C39" t="str">
            <v>BINKA</v>
          </cell>
          <cell r="D39">
            <v>1.91</v>
          </cell>
          <cell r="E39">
            <v>2.1</v>
          </cell>
        </row>
        <row r="40">
          <cell r="C40" t="str">
            <v>BARAMBA</v>
          </cell>
          <cell r="D40">
            <v>1.93</v>
          </cell>
          <cell r="E40">
            <v>2.12</v>
          </cell>
        </row>
        <row r="41">
          <cell r="C41" t="str">
            <v>BARIPADA</v>
          </cell>
          <cell r="D41">
            <v>2</v>
          </cell>
          <cell r="E41">
            <v>2.2000000000000002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ROURKELA</v>
          </cell>
          <cell r="D43">
            <v>2</v>
          </cell>
          <cell r="E43">
            <v>2.2000000000000002</v>
          </cell>
        </row>
        <row r="44">
          <cell r="C44" t="str">
            <v>MARKONA</v>
          </cell>
          <cell r="D44">
            <v>2</v>
          </cell>
          <cell r="E44">
            <v>2.2000000000000002</v>
          </cell>
        </row>
        <row r="45">
          <cell r="C45" t="str">
            <v>RANAPUR</v>
          </cell>
          <cell r="D45">
            <v>2</v>
          </cell>
          <cell r="E45">
            <v>2.2000000000000002</v>
          </cell>
        </row>
        <row r="46">
          <cell r="C46" t="str">
            <v>BASUDEVPUR</v>
          </cell>
          <cell r="D46">
            <v>2</v>
          </cell>
          <cell r="E46">
            <v>2.2000000000000002</v>
          </cell>
        </row>
        <row r="47">
          <cell r="C47" t="str">
            <v>BRAHMAGIRI</v>
          </cell>
          <cell r="D47">
            <v>2.2000000000000002</v>
          </cell>
          <cell r="E47">
            <v>2.42</v>
          </cell>
        </row>
        <row r="48">
          <cell r="C48" t="str">
            <v>CHAMPATIPUR</v>
          </cell>
          <cell r="D48">
            <v>2.2000000000000002</v>
          </cell>
          <cell r="E48">
            <v>2.42</v>
          </cell>
        </row>
        <row r="49">
          <cell r="C49" t="str">
            <v>KANTILO</v>
          </cell>
          <cell r="D49">
            <v>2.2000000000000002</v>
          </cell>
          <cell r="E49">
            <v>2.42</v>
          </cell>
        </row>
        <row r="50">
          <cell r="C50" t="str">
            <v>SORO</v>
          </cell>
          <cell r="D50">
            <v>2.2000000000000002</v>
          </cell>
          <cell r="E50">
            <v>2.42</v>
          </cell>
        </row>
        <row r="51">
          <cell r="C51" t="str">
            <v>SUNDERGARH</v>
          </cell>
          <cell r="D51">
            <v>2.2400000000000002</v>
          </cell>
          <cell r="E51">
            <v>2.46</v>
          </cell>
        </row>
        <row r="52">
          <cell r="C52" t="str">
            <v>DIGAPAHANDI</v>
          </cell>
          <cell r="D52">
            <v>2.25</v>
          </cell>
          <cell r="E52">
            <v>2.48</v>
          </cell>
        </row>
        <row r="53">
          <cell r="C53" t="str">
            <v>KHAIRA</v>
          </cell>
          <cell r="D53">
            <v>2.2799999999999998</v>
          </cell>
          <cell r="E53">
            <v>2.5099999999999998</v>
          </cell>
        </row>
        <row r="54">
          <cell r="C54" t="str">
            <v>NALIPUR</v>
          </cell>
          <cell r="D54">
            <v>2.2999999999999998</v>
          </cell>
          <cell r="E54">
            <v>2.5299999999999998</v>
          </cell>
        </row>
        <row r="55">
          <cell r="C55" t="str">
            <v>CHHATRAPUR</v>
          </cell>
          <cell r="D55">
            <v>2.31</v>
          </cell>
          <cell r="E55">
            <v>2.54</v>
          </cell>
        </row>
        <row r="56">
          <cell r="C56" t="str">
            <v>BHANJANAGAR</v>
          </cell>
          <cell r="D56">
            <v>2.4</v>
          </cell>
          <cell r="E56">
            <v>2.64</v>
          </cell>
        </row>
        <row r="57">
          <cell r="C57" t="str">
            <v>GHANTESWAR</v>
          </cell>
          <cell r="D57">
            <v>2.5</v>
          </cell>
          <cell r="E57">
            <v>2.75</v>
          </cell>
        </row>
        <row r="58">
          <cell r="C58" t="str">
            <v>BASTA</v>
          </cell>
          <cell r="E58">
            <v>2.75</v>
          </cell>
        </row>
        <row r="59">
          <cell r="C59" t="str">
            <v>BONDAMUNDA</v>
          </cell>
          <cell r="D59">
            <v>2.5299999999999998</v>
          </cell>
          <cell r="E59">
            <v>2.78</v>
          </cell>
        </row>
        <row r="60">
          <cell r="C60" t="str">
            <v>TALCHER</v>
          </cell>
          <cell r="D60">
            <v>2.65</v>
          </cell>
          <cell r="E60">
            <v>2.92</v>
          </cell>
        </row>
        <row r="61">
          <cell r="C61" t="str">
            <v>RASOL</v>
          </cell>
          <cell r="D61">
            <v>2.65</v>
          </cell>
          <cell r="E61">
            <v>2.92</v>
          </cell>
        </row>
        <row r="62">
          <cell r="C62" t="str">
            <v>BAHADA JHOLA</v>
          </cell>
          <cell r="D62">
            <v>2.75</v>
          </cell>
          <cell r="E62">
            <v>3.03</v>
          </cell>
        </row>
        <row r="63">
          <cell r="C63" t="str">
            <v>BARPALI</v>
          </cell>
          <cell r="D63">
            <v>2.75</v>
          </cell>
          <cell r="E63">
            <v>3.03</v>
          </cell>
        </row>
        <row r="64">
          <cell r="C64" t="str">
            <v>KEONJHAR</v>
          </cell>
          <cell r="D64">
            <v>2.8</v>
          </cell>
          <cell r="E64">
            <v>3.08</v>
          </cell>
        </row>
        <row r="65">
          <cell r="C65" t="str">
            <v>JALESWAR</v>
          </cell>
          <cell r="D65">
            <v>3.19</v>
          </cell>
          <cell r="E65">
            <v>3.51</v>
          </cell>
        </row>
        <row r="66">
          <cell r="C66" t="str">
            <v>KARANJIA</v>
          </cell>
          <cell r="D66">
            <v>3.4</v>
          </cell>
          <cell r="E66">
            <v>3.74</v>
          </cell>
        </row>
        <row r="67">
          <cell r="C67" t="str">
            <v>BHAWANIPATNA</v>
          </cell>
          <cell r="D67">
            <v>3.44</v>
          </cell>
          <cell r="E67">
            <v>3.78</v>
          </cell>
        </row>
        <row r="68">
          <cell r="C68" t="str">
            <v>BOUDH</v>
          </cell>
          <cell r="D68">
            <v>3.44</v>
          </cell>
          <cell r="E68">
            <v>3.78</v>
          </cell>
        </row>
        <row r="69">
          <cell r="C69" t="str">
            <v>KANTABANJI</v>
          </cell>
          <cell r="D69">
            <v>3.44</v>
          </cell>
          <cell r="E69">
            <v>3.78</v>
          </cell>
        </row>
        <row r="70">
          <cell r="C70" t="str">
            <v>BOLANGIR</v>
          </cell>
          <cell r="D70">
            <v>3.51</v>
          </cell>
          <cell r="E70">
            <v>3.86</v>
          </cell>
        </row>
        <row r="71">
          <cell r="C71" t="str">
            <v>PHULBANI</v>
          </cell>
          <cell r="D71">
            <v>3.59</v>
          </cell>
          <cell r="E71">
            <v>3.95</v>
          </cell>
        </row>
        <row r="72">
          <cell r="C72" t="str">
            <v>RAYAGADA</v>
          </cell>
          <cell r="D72">
            <v>3.59</v>
          </cell>
          <cell r="E72">
            <v>3.95</v>
          </cell>
        </row>
        <row r="73">
          <cell r="C73" t="str">
            <v>CHANDANESWAR</v>
          </cell>
          <cell r="D73">
            <v>3.85</v>
          </cell>
          <cell r="E73">
            <v>4.24</v>
          </cell>
        </row>
        <row r="74">
          <cell r="C74" t="str">
            <v>PADAMPUR (BARAGARH)</v>
          </cell>
          <cell r="D74">
            <v>3.85</v>
          </cell>
          <cell r="E74">
            <v>4.24</v>
          </cell>
        </row>
        <row r="75">
          <cell r="C75" t="str">
            <v>REDHAKHOL</v>
          </cell>
          <cell r="D75">
            <v>3.85</v>
          </cell>
          <cell r="E75">
            <v>4.24</v>
          </cell>
        </row>
        <row r="76">
          <cell r="C76" t="str">
            <v>DEBHOG</v>
          </cell>
          <cell r="D76">
            <v>3.85</v>
          </cell>
          <cell r="E76">
            <v>4.24</v>
          </cell>
        </row>
        <row r="77">
          <cell r="C77" t="str">
            <v>TITILAGARH</v>
          </cell>
          <cell r="D77">
            <v>3.99</v>
          </cell>
          <cell r="E77">
            <v>4.3899999999999997</v>
          </cell>
        </row>
        <row r="78">
          <cell r="C78" t="str">
            <v>BHOGARAI</v>
          </cell>
          <cell r="D78">
            <v>4</v>
          </cell>
          <cell r="E78">
            <v>4.4000000000000004</v>
          </cell>
        </row>
        <row r="79">
          <cell r="C79" t="str">
            <v>BALIAPAL</v>
          </cell>
          <cell r="D79">
            <v>4.13</v>
          </cell>
          <cell r="E79">
            <v>4.54</v>
          </cell>
        </row>
        <row r="80">
          <cell r="C80" t="str">
            <v>PARALAKHEMUNDI</v>
          </cell>
          <cell r="D80">
            <v>4.1500000000000004</v>
          </cell>
          <cell r="E80">
            <v>4.57</v>
          </cell>
        </row>
        <row r="81">
          <cell r="C81" t="str">
            <v>JEYPORE</v>
          </cell>
          <cell r="D81">
            <v>4.3099999999999996</v>
          </cell>
          <cell r="E81">
            <v>4.74</v>
          </cell>
        </row>
        <row r="82">
          <cell r="C82" t="str">
            <v>NABARANGPUR</v>
          </cell>
          <cell r="D82">
            <v>4.4800000000000004</v>
          </cell>
          <cell r="E82">
            <v>4.93</v>
          </cell>
        </row>
        <row r="83">
          <cell r="C83" t="str">
            <v>SONEPUR</v>
          </cell>
          <cell r="D83">
            <v>4.4800000000000004</v>
          </cell>
          <cell r="E83">
            <v>4.93</v>
          </cell>
        </row>
        <row r="84">
          <cell r="C84" t="str">
            <v>G UDAYAGIRI</v>
          </cell>
          <cell r="D84">
            <v>4.5</v>
          </cell>
          <cell r="E84">
            <v>4.95</v>
          </cell>
        </row>
        <row r="85">
          <cell r="C85" t="str">
            <v>DHARMGARH</v>
          </cell>
          <cell r="D85">
            <v>4.55</v>
          </cell>
          <cell r="E85">
            <v>5.01</v>
          </cell>
        </row>
        <row r="86">
          <cell r="C86" t="str">
            <v>KESINGA</v>
          </cell>
          <cell r="D86">
            <v>4.55</v>
          </cell>
          <cell r="E86">
            <v>5.01</v>
          </cell>
        </row>
        <row r="87">
          <cell r="C87" t="str">
            <v>KORAPUT</v>
          </cell>
          <cell r="D87">
            <v>4.55</v>
          </cell>
          <cell r="E87">
            <v>5.01</v>
          </cell>
        </row>
        <row r="88">
          <cell r="C88" t="str">
            <v>KHARIAR ROAD</v>
          </cell>
          <cell r="D88">
            <v>4.5999999999999996</v>
          </cell>
          <cell r="E88">
            <v>5.0599999999999996</v>
          </cell>
        </row>
        <row r="89">
          <cell r="C89" t="str">
            <v>JUNAGARH</v>
          </cell>
          <cell r="D89">
            <v>4.79</v>
          </cell>
          <cell r="E89">
            <v>5.27</v>
          </cell>
        </row>
        <row r="90">
          <cell r="C90" t="str">
            <v>GUNUPUR</v>
          </cell>
          <cell r="D90">
            <v>4.95</v>
          </cell>
          <cell r="E90">
            <v>5.45</v>
          </cell>
        </row>
        <row r="91">
          <cell r="C91" t="str">
            <v>MALKANGIRI</v>
          </cell>
          <cell r="D91">
            <v>5.45</v>
          </cell>
          <cell r="E91">
            <v>6</v>
          </cell>
        </row>
        <row r="92">
          <cell r="C92" t="str">
            <v>PADAMPUR (GUNUPUR)</v>
          </cell>
          <cell r="D92">
            <v>5.5</v>
          </cell>
          <cell r="E92">
            <v>6.05</v>
          </cell>
        </row>
        <row r="93">
          <cell r="C93" t="str">
            <v>PAIKMAL</v>
          </cell>
          <cell r="D93">
            <v>5.5</v>
          </cell>
          <cell r="E93">
            <v>6.05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37" workbookViewId="0">
      <selection activeCell="P52" sqref="P52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9" width="6.7109375" customWidth="1"/>
    <col min="10" max="10" width="6.5703125" bestFit="1" customWidth="1"/>
    <col min="11" max="11" width="7.7109375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151</v>
      </c>
      <c r="J1" s="17"/>
      <c r="K1" s="17"/>
      <c r="L1" s="17"/>
      <c r="M1" s="17"/>
    </row>
    <row r="2" spans="1:13" s="5" customFormat="1" ht="71.25" customHeight="1">
      <c r="A2" s="14" t="s">
        <v>152</v>
      </c>
      <c r="B2" s="15"/>
      <c r="C2" s="15"/>
      <c r="D2" s="15"/>
      <c r="E2" s="15"/>
      <c r="F2" s="15"/>
      <c r="G2" s="15"/>
      <c r="H2" s="16"/>
      <c r="I2" s="17" t="s">
        <v>156</v>
      </c>
      <c r="J2" s="17"/>
      <c r="K2" s="17"/>
      <c r="L2" s="17"/>
      <c r="M2" s="17"/>
    </row>
    <row r="3" spans="1:13" s="6" customFormat="1">
      <c r="A3" s="2" t="s">
        <v>63</v>
      </c>
      <c r="B3" s="2" t="s">
        <v>65</v>
      </c>
      <c r="C3" s="2" t="s">
        <v>64</v>
      </c>
      <c r="D3" s="2" t="s">
        <v>66</v>
      </c>
      <c r="E3" s="2" t="s">
        <v>67</v>
      </c>
      <c r="F3" s="2" t="s">
        <v>68</v>
      </c>
      <c r="G3" s="2" t="s">
        <v>70</v>
      </c>
      <c r="H3" s="2" t="s">
        <v>69</v>
      </c>
      <c r="I3" s="3" t="s">
        <v>145</v>
      </c>
      <c r="J3" s="3" t="s">
        <v>146</v>
      </c>
      <c r="K3" s="3" t="s">
        <v>155</v>
      </c>
      <c r="L3" s="3" t="s">
        <v>147</v>
      </c>
      <c r="M3" s="3" t="s">
        <v>148</v>
      </c>
    </row>
    <row r="4" spans="1:13">
      <c r="A4" s="1">
        <v>1</v>
      </c>
      <c r="B4" s="1" t="s">
        <v>2</v>
      </c>
      <c r="C4" s="1" t="s">
        <v>72</v>
      </c>
      <c r="D4" s="1" t="s">
        <v>3</v>
      </c>
      <c r="E4" s="1" t="s">
        <v>144</v>
      </c>
      <c r="F4" s="1" t="s">
        <v>122</v>
      </c>
      <c r="G4" s="1">
        <v>30</v>
      </c>
      <c r="H4" s="1">
        <f>G4*10</f>
        <v>300</v>
      </c>
      <c r="I4" s="4">
        <f>VLOOKUP(F4,'[1]KAMDAR AGENCIES '!$C$5:$E$93,3,FALSE)</f>
        <v>3.74</v>
      </c>
      <c r="J4" s="4">
        <f>G4*2</f>
        <v>60</v>
      </c>
      <c r="K4" s="4">
        <f>G4*3</f>
        <v>90</v>
      </c>
      <c r="L4" s="4">
        <v>50</v>
      </c>
      <c r="M4" s="4">
        <f>H4*I4+J4+K4+L4</f>
        <v>1322</v>
      </c>
    </row>
    <row r="5" spans="1:13">
      <c r="A5" s="1">
        <v>2</v>
      </c>
      <c r="B5" s="1" t="s">
        <v>2</v>
      </c>
      <c r="C5" s="1" t="s">
        <v>73</v>
      </c>
      <c r="D5" s="1" t="s">
        <v>5</v>
      </c>
      <c r="E5" s="1" t="s">
        <v>144</v>
      </c>
      <c r="F5" s="1" t="s">
        <v>123</v>
      </c>
      <c r="G5" s="1">
        <v>100</v>
      </c>
      <c r="H5" s="1">
        <f t="shared" ref="H5:H53" si="0">G5*10</f>
        <v>1000</v>
      </c>
      <c r="I5" s="4">
        <f>VLOOKUP(F5,'[1]KAMDAR AGENCIES '!$C$5:$E$93,3,FALSE)</f>
        <v>2.2000000000000002</v>
      </c>
      <c r="J5" s="4">
        <f t="shared" ref="J5:J53" si="1">G5*2</f>
        <v>200</v>
      </c>
      <c r="K5" s="4">
        <f t="shared" ref="K5:K53" si="2">G5*3</f>
        <v>300</v>
      </c>
      <c r="L5" s="4">
        <v>50</v>
      </c>
      <c r="M5" s="4">
        <f t="shared" ref="M5:M53" si="3">H5*I5+J5+K5+L5</f>
        <v>2750</v>
      </c>
    </row>
    <row r="6" spans="1:13">
      <c r="A6" s="1">
        <v>3</v>
      </c>
      <c r="B6" s="1" t="s">
        <v>2</v>
      </c>
      <c r="C6" s="1" t="s">
        <v>93</v>
      </c>
      <c r="D6" s="1" t="s">
        <v>28</v>
      </c>
      <c r="E6" s="1" t="s">
        <v>144</v>
      </c>
      <c r="F6" s="1" t="s">
        <v>131</v>
      </c>
      <c r="G6" s="1">
        <v>60</v>
      </c>
      <c r="H6" s="1">
        <f t="shared" si="0"/>
        <v>600</v>
      </c>
      <c r="I6" s="4">
        <f>VLOOKUP(F6,'[1]KAMDAR AGENCIES '!$C$5:$E$93,3,FALSE)</f>
        <v>2.2000000000000002</v>
      </c>
      <c r="J6" s="4">
        <f t="shared" si="1"/>
        <v>120</v>
      </c>
      <c r="K6" s="4">
        <f t="shared" si="2"/>
        <v>180</v>
      </c>
      <c r="L6" s="4">
        <v>50</v>
      </c>
      <c r="M6" s="4">
        <f t="shared" si="3"/>
        <v>1670</v>
      </c>
    </row>
    <row r="7" spans="1:13">
      <c r="A7" s="1">
        <v>4</v>
      </c>
      <c r="B7" s="1" t="s">
        <v>4</v>
      </c>
      <c r="C7" s="1" t="s">
        <v>74</v>
      </c>
      <c r="D7" s="1" t="s">
        <v>6</v>
      </c>
      <c r="E7" s="1" t="s">
        <v>144</v>
      </c>
      <c r="F7" s="1" t="s">
        <v>124</v>
      </c>
      <c r="G7" s="1">
        <v>5</v>
      </c>
      <c r="H7" s="1">
        <f t="shared" si="0"/>
        <v>50</v>
      </c>
      <c r="I7" s="4">
        <f>VLOOKUP(F7,'[1]KAMDAR AGENCIES '!$C$5:$E$93,3,FALSE)</f>
        <v>3.51</v>
      </c>
      <c r="J7" s="4">
        <f t="shared" si="1"/>
        <v>10</v>
      </c>
      <c r="K7" s="4">
        <f t="shared" si="2"/>
        <v>15</v>
      </c>
      <c r="L7" s="4">
        <v>50</v>
      </c>
      <c r="M7" s="4">
        <f t="shared" si="3"/>
        <v>250.5</v>
      </c>
    </row>
    <row r="8" spans="1:13">
      <c r="A8" s="1">
        <v>5</v>
      </c>
      <c r="B8" s="1" t="s">
        <v>4</v>
      </c>
      <c r="C8" s="1" t="s">
        <v>75</v>
      </c>
      <c r="D8" s="1" t="s">
        <v>7</v>
      </c>
      <c r="E8" s="1" t="s">
        <v>144</v>
      </c>
      <c r="F8" s="1" t="s">
        <v>125</v>
      </c>
      <c r="G8" s="1">
        <v>5</v>
      </c>
      <c r="H8" s="1">
        <f t="shared" si="0"/>
        <v>50</v>
      </c>
      <c r="I8" s="4">
        <f>VLOOKUP(F8,'[1]KAMDAR AGENCIES '!$C$5:$E$93,3,FALSE)</f>
        <v>4.24</v>
      </c>
      <c r="J8" s="4">
        <f t="shared" si="1"/>
        <v>10</v>
      </c>
      <c r="K8" s="4">
        <f t="shared" si="2"/>
        <v>15</v>
      </c>
      <c r="L8" s="4">
        <v>50</v>
      </c>
      <c r="M8" s="4">
        <f t="shared" si="3"/>
        <v>287</v>
      </c>
    </row>
    <row r="9" spans="1:13">
      <c r="A9" s="1">
        <v>6</v>
      </c>
      <c r="B9" s="1" t="s">
        <v>4</v>
      </c>
      <c r="C9" s="1" t="s">
        <v>92</v>
      </c>
      <c r="D9" s="1" t="s">
        <v>27</v>
      </c>
      <c r="E9" s="1" t="s">
        <v>144</v>
      </c>
      <c r="F9" s="1" t="s">
        <v>131</v>
      </c>
      <c r="G9" s="1">
        <v>40</v>
      </c>
      <c r="H9" s="1">
        <f t="shared" si="0"/>
        <v>400</v>
      </c>
      <c r="I9" s="4">
        <f>VLOOKUP(F9,'[1]KAMDAR AGENCIES '!$C$5:$E$93,3,FALSE)</f>
        <v>2.2000000000000002</v>
      </c>
      <c r="J9" s="4">
        <f t="shared" si="1"/>
        <v>80</v>
      </c>
      <c r="K9" s="4">
        <f t="shared" si="2"/>
        <v>120</v>
      </c>
      <c r="L9" s="4">
        <v>50</v>
      </c>
      <c r="M9" s="4">
        <f t="shared" si="3"/>
        <v>1130</v>
      </c>
    </row>
    <row r="10" spans="1:13" s="22" customFormat="1">
      <c r="A10" s="1">
        <v>7</v>
      </c>
      <c r="B10" s="10" t="s">
        <v>8</v>
      </c>
      <c r="C10" s="10" t="s">
        <v>76</v>
      </c>
      <c r="D10" s="10" t="s">
        <v>9</v>
      </c>
      <c r="E10" s="10" t="s">
        <v>144</v>
      </c>
      <c r="F10" s="10" t="s">
        <v>126</v>
      </c>
      <c r="G10" s="10">
        <v>25</v>
      </c>
      <c r="H10" s="10">
        <f t="shared" ref="H10" si="4">G10*10</f>
        <v>250</v>
      </c>
      <c r="I10" s="9">
        <f>VLOOKUP(F10,'[1]KAMDAR AGENCIES '!$C$5:$E$93,3,FALSE)</f>
        <v>1.93</v>
      </c>
      <c r="J10" s="9">
        <f t="shared" ref="J10" si="5">G10*2</f>
        <v>50</v>
      </c>
      <c r="K10" s="9">
        <f t="shared" si="2"/>
        <v>75</v>
      </c>
      <c r="L10" s="9">
        <v>50</v>
      </c>
      <c r="M10" s="9">
        <f t="shared" si="3"/>
        <v>657.5</v>
      </c>
    </row>
    <row r="11" spans="1:13" s="22" customFormat="1">
      <c r="A11" s="1">
        <v>8</v>
      </c>
      <c r="B11" s="10" t="s">
        <v>8</v>
      </c>
      <c r="C11" s="10" t="s">
        <v>77</v>
      </c>
      <c r="D11" s="10" t="s">
        <v>10</v>
      </c>
      <c r="E11" s="10" t="s">
        <v>144</v>
      </c>
      <c r="F11" s="10" t="s">
        <v>127</v>
      </c>
      <c r="G11" s="10">
        <v>55</v>
      </c>
      <c r="H11" s="10">
        <f t="shared" si="0"/>
        <v>550</v>
      </c>
      <c r="I11" s="9">
        <f>VLOOKUP(F11,'[1]KAMDAR AGENCIES '!$C$5:$E$93,3,FALSE)</f>
        <v>2.46</v>
      </c>
      <c r="J11" s="9">
        <f t="shared" si="1"/>
        <v>110</v>
      </c>
      <c r="K11" s="9">
        <f t="shared" si="2"/>
        <v>165</v>
      </c>
      <c r="L11" s="9">
        <v>50</v>
      </c>
      <c r="M11" s="9">
        <f t="shared" si="3"/>
        <v>1678</v>
      </c>
    </row>
    <row r="12" spans="1:13" s="22" customFormat="1">
      <c r="A12" s="1">
        <v>9</v>
      </c>
      <c r="B12" s="10" t="s">
        <v>8</v>
      </c>
      <c r="C12" s="10" t="s">
        <v>78</v>
      </c>
      <c r="D12" s="10" t="s">
        <v>11</v>
      </c>
      <c r="E12" s="10" t="s">
        <v>144</v>
      </c>
      <c r="F12" s="10" t="s">
        <v>123</v>
      </c>
      <c r="G12" s="10">
        <v>35</v>
      </c>
      <c r="H12" s="10">
        <f t="shared" si="0"/>
        <v>350</v>
      </c>
      <c r="I12" s="9">
        <f>VLOOKUP(F12,'[1]KAMDAR AGENCIES '!$C$5:$E$93,3,FALSE)</f>
        <v>2.2000000000000002</v>
      </c>
      <c r="J12" s="9">
        <f t="shared" si="1"/>
        <v>70</v>
      </c>
      <c r="K12" s="9">
        <f t="shared" si="2"/>
        <v>105</v>
      </c>
      <c r="L12" s="9">
        <v>50</v>
      </c>
      <c r="M12" s="9">
        <f t="shared" si="3"/>
        <v>995.00000000000011</v>
      </c>
    </row>
    <row r="13" spans="1:13" s="22" customFormat="1">
      <c r="A13" s="1">
        <v>10</v>
      </c>
      <c r="B13" s="10" t="s">
        <v>8</v>
      </c>
      <c r="C13" s="10" t="s">
        <v>79</v>
      </c>
      <c r="D13" s="10" t="s">
        <v>12</v>
      </c>
      <c r="E13" s="10" t="s">
        <v>144</v>
      </c>
      <c r="F13" s="10" t="s">
        <v>128</v>
      </c>
      <c r="G13" s="10">
        <v>10</v>
      </c>
      <c r="H13" s="10">
        <f t="shared" si="0"/>
        <v>100</v>
      </c>
      <c r="I13" s="9">
        <f>VLOOKUP(F13,'[1]KAMDAR AGENCIES '!$C$5:$E$93,3,FALSE)</f>
        <v>1.82</v>
      </c>
      <c r="J13" s="9">
        <f t="shared" si="1"/>
        <v>20</v>
      </c>
      <c r="K13" s="9">
        <f t="shared" si="2"/>
        <v>30</v>
      </c>
      <c r="L13" s="9">
        <v>50</v>
      </c>
      <c r="M13" s="9">
        <f t="shared" si="3"/>
        <v>282</v>
      </c>
    </row>
    <row r="14" spans="1:13" s="22" customFormat="1">
      <c r="A14" s="1">
        <v>11</v>
      </c>
      <c r="B14" s="10" t="s">
        <v>8</v>
      </c>
      <c r="C14" s="10" t="s">
        <v>80</v>
      </c>
      <c r="D14" s="10" t="s">
        <v>13</v>
      </c>
      <c r="E14" s="10" t="s">
        <v>144</v>
      </c>
      <c r="F14" s="23" t="s">
        <v>149</v>
      </c>
      <c r="G14" s="10">
        <v>20</v>
      </c>
      <c r="H14" s="10">
        <f t="shared" si="0"/>
        <v>200</v>
      </c>
      <c r="I14" s="9">
        <f>VLOOKUP(F14,'[1]KAMDAR AGENCIES '!$C$5:$E$93,3,FALSE)</f>
        <v>2.12</v>
      </c>
      <c r="J14" s="9">
        <f t="shared" si="1"/>
        <v>40</v>
      </c>
      <c r="K14" s="9">
        <f t="shared" si="2"/>
        <v>60</v>
      </c>
      <c r="L14" s="9">
        <v>50</v>
      </c>
      <c r="M14" s="9">
        <f t="shared" si="3"/>
        <v>574</v>
      </c>
    </row>
    <row r="15" spans="1:13" s="22" customFormat="1">
      <c r="A15" s="1">
        <v>12</v>
      </c>
      <c r="B15" s="10" t="s">
        <v>8</v>
      </c>
      <c r="C15" s="10" t="s">
        <v>81</v>
      </c>
      <c r="D15" s="10" t="s">
        <v>14</v>
      </c>
      <c r="E15" s="10" t="s">
        <v>144</v>
      </c>
      <c r="F15" s="10" t="s">
        <v>128</v>
      </c>
      <c r="G15" s="10">
        <v>20</v>
      </c>
      <c r="H15" s="10">
        <f t="shared" si="0"/>
        <v>200</v>
      </c>
      <c r="I15" s="9">
        <f>VLOOKUP(F15,'[1]KAMDAR AGENCIES '!$C$5:$E$93,3,FALSE)</f>
        <v>1.82</v>
      </c>
      <c r="J15" s="9">
        <f t="shared" si="1"/>
        <v>40</v>
      </c>
      <c r="K15" s="9">
        <f t="shared" si="2"/>
        <v>60</v>
      </c>
      <c r="L15" s="9">
        <v>50</v>
      </c>
      <c r="M15" s="9">
        <f t="shared" si="3"/>
        <v>514</v>
      </c>
    </row>
    <row r="16" spans="1:13" s="22" customFormat="1">
      <c r="A16" s="1">
        <v>13</v>
      </c>
      <c r="B16" s="10" t="s">
        <v>8</v>
      </c>
      <c r="C16" s="10" t="s">
        <v>85</v>
      </c>
      <c r="D16" s="10" t="s">
        <v>19</v>
      </c>
      <c r="E16" s="10" t="s">
        <v>144</v>
      </c>
      <c r="F16" s="10" t="s">
        <v>130</v>
      </c>
      <c r="G16" s="10">
        <v>25</v>
      </c>
      <c r="H16" s="10">
        <f t="shared" si="0"/>
        <v>250</v>
      </c>
      <c r="I16" s="9">
        <f>VLOOKUP(F16,'[1]KAMDAR AGENCIES '!$C$5:$E$93,3,FALSE)</f>
        <v>1.85</v>
      </c>
      <c r="J16" s="9">
        <f t="shared" si="1"/>
        <v>50</v>
      </c>
      <c r="K16" s="9">
        <f t="shared" si="2"/>
        <v>75</v>
      </c>
      <c r="L16" s="9">
        <v>50</v>
      </c>
      <c r="M16" s="9">
        <f t="shared" si="3"/>
        <v>637.5</v>
      </c>
    </row>
    <row r="17" spans="1:13" s="22" customFormat="1">
      <c r="A17" s="1">
        <v>14</v>
      </c>
      <c r="B17" s="10" t="s">
        <v>8</v>
      </c>
      <c r="C17" s="10" t="s">
        <v>90</v>
      </c>
      <c r="D17" s="10" t="s">
        <v>25</v>
      </c>
      <c r="E17" s="10" t="s">
        <v>144</v>
      </c>
      <c r="F17" s="10" t="s">
        <v>124</v>
      </c>
      <c r="G17" s="10">
        <v>24</v>
      </c>
      <c r="H17" s="10">
        <f t="shared" si="0"/>
        <v>240</v>
      </c>
      <c r="I17" s="9">
        <f>VLOOKUP(F17,'[1]KAMDAR AGENCIES '!$C$5:$E$93,3,FALSE)</f>
        <v>3.51</v>
      </c>
      <c r="J17" s="9">
        <f t="shared" si="1"/>
        <v>48</v>
      </c>
      <c r="K17" s="9">
        <f t="shared" si="2"/>
        <v>72</v>
      </c>
      <c r="L17" s="9">
        <v>50</v>
      </c>
      <c r="M17" s="9">
        <f t="shared" si="3"/>
        <v>1012.4</v>
      </c>
    </row>
    <row r="18" spans="1:13" s="22" customFormat="1">
      <c r="A18" s="1">
        <v>15</v>
      </c>
      <c r="B18" s="10" t="s">
        <v>15</v>
      </c>
      <c r="C18" s="10" t="s">
        <v>82</v>
      </c>
      <c r="D18" s="10" t="s">
        <v>16</v>
      </c>
      <c r="E18" s="10" t="s">
        <v>144</v>
      </c>
      <c r="F18" s="10" t="s">
        <v>129</v>
      </c>
      <c r="G18" s="10">
        <v>85</v>
      </c>
      <c r="H18" s="10">
        <f t="shared" si="0"/>
        <v>850</v>
      </c>
      <c r="I18" s="9">
        <f>VLOOKUP(F18,'[1]KAMDAR AGENCIES '!$C$5:$E$93,3,FALSE)</f>
        <v>1.93</v>
      </c>
      <c r="J18" s="9">
        <f t="shared" si="1"/>
        <v>170</v>
      </c>
      <c r="K18" s="9">
        <f t="shared" si="2"/>
        <v>255</v>
      </c>
      <c r="L18" s="9">
        <v>50</v>
      </c>
      <c r="M18" s="9">
        <f t="shared" si="3"/>
        <v>2115.5</v>
      </c>
    </row>
    <row r="19" spans="1:13" s="22" customFormat="1">
      <c r="A19" s="1">
        <v>16</v>
      </c>
      <c r="B19" s="10" t="s">
        <v>15</v>
      </c>
      <c r="C19" s="10" t="s">
        <v>83</v>
      </c>
      <c r="D19" s="10" t="s">
        <v>17</v>
      </c>
      <c r="E19" s="10" t="s">
        <v>144</v>
      </c>
      <c r="F19" s="23" t="s">
        <v>150</v>
      </c>
      <c r="G19" s="10">
        <v>87</v>
      </c>
      <c r="H19" s="10">
        <f t="shared" si="0"/>
        <v>870</v>
      </c>
      <c r="I19" s="9">
        <f>VLOOKUP(F19,'[1]KAMDAR AGENCIES '!$C$5:$E$93,3,FALSE)</f>
        <v>2.1</v>
      </c>
      <c r="J19" s="9">
        <f t="shared" si="1"/>
        <v>174</v>
      </c>
      <c r="K19" s="9">
        <f t="shared" si="2"/>
        <v>261</v>
      </c>
      <c r="L19" s="9">
        <v>50</v>
      </c>
      <c r="M19" s="9">
        <f t="shared" si="3"/>
        <v>2312</v>
      </c>
    </row>
    <row r="20" spans="1:13" s="22" customFormat="1">
      <c r="A20" s="1">
        <v>17</v>
      </c>
      <c r="B20" s="10" t="s">
        <v>15</v>
      </c>
      <c r="C20" s="10" t="s">
        <v>84</v>
      </c>
      <c r="D20" s="10" t="s">
        <v>18</v>
      </c>
      <c r="E20" s="10" t="s">
        <v>144</v>
      </c>
      <c r="F20" s="23" t="s">
        <v>150</v>
      </c>
      <c r="G20" s="10">
        <v>80</v>
      </c>
      <c r="H20" s="10">
        <f t="shared" si="0"/>
        <v>800</v>
      </c>
      <c r="I20" s="9">
        <f>VLOOKUP(F20,'[1]KAMDAR AGENCIES '!$C$5:$E$93,3,FALSE)</f>
        <v>2.1</v>
      </c>
      <c r="J20" s="9">
        <f t="shared" si="1"/>
        <v>160</v>
      </c>
      <c r="K20" s="9">
        <f t="shared" si="2"/>
        <v>240</v>
      </c>
      <c r="L20" s="9">
        <v>50</v>
      </c>
      <c r="M20" s="9">
        <f t="shared" si="3"/>
        <v>2130</v>
      </c>
    </row>
    <row r="21" spans="1:13" s="22" customFormat="1">
      <c r="A21" s="1">
        <v>18</v>
      </c>
      <c r="B21" s="10" t="s">
        <v>15</v>
      </c>
      <c r="C21" s="10" t="s">
        <v>86</v>
      </c>
      <c r="D21" s="10" t="s">
        <v>20</v>
      </c>
      <c r="E21" s="10" t="s">
        <v>144</v>
      </c>
      <c r="F21" s="10" t="s">
        <v>129</v>
      </c>
      <c r="G21" s="10">
        <v>30</v>
      </c>
      <c r="H21" s="10">
        <f t="shared" si="0"/>
        <v>300</v>
      </c>
      <c r="I21" s="9">
        <f>VLOOKUP(F21,'[1]KAMDAR AGENCIES '!$C$5:$E$93,3,FALSE)</f>
        <v>1.93</v>
      </c>
      <c r="J21" s="9">
        <f t="shared" si="1"/>
        <v>60</v>
      </c>
      <c r="K21" s="9">
        <f t="shared" si="2"/>
        <v>90</v>
      </c>
      <c r="L21" s="9">
        <v>50</v>
      </c>
      <c r="M21" s="9">
        <f t="shared" si="3"/>
        <v>779</v>
      </c>
    </row>
    <row r="22" spans="1:13" s="22" customFormat="1">
      <c r="A22" s="1">
        <v>19</v>
      </c>
      <c r="B22" s="10" t="s">
        <v>15</v>
      </c>
      <c r="C22" s="10" t="s">
        <v>87</v>
      </c>
      <c r="D22" s="10" t="s">
        <v>21</v>
      </c>
      <c r="E22" s="10" t="s">
        <v>144</v>
      </c>
      <c r="F22" s="10" t="s">
        <v>124</v>
      </c>
      <c r="G22" s="10">
        <v>15</v>
      </c>
      <c r="H22" s="10">
        <f t="shared" si="0"/>
        <v>150</v>
      </c>
      <c r="I22" s="9">
        <f>VLOOKUP(F22,'[1]KAMDAR AGENCIES '!$C$5:$E$93,3,FALSE)</f>
        <v>3.51</v>
      </c>
      <c r="J22" s="9">
        <f t="shared" si="1"/>
        <v>30</v>
      </c>
      <c r="K22" s="9">
        <f t="shared" si="2"/>
        <v>45</v>
      </c>
      <c r="L22" s="9">
        <v>50</v>
      </c>
      <c r="M22" s="9">
        <f t="shared" si="3"/>
        <v>651.5</v>
      </c>
    </row>
    <row r="23" spans="1:13">
      <c r="A23" s="1">
        <v>20</v>
      </c>
      <c r="B23" s="1" t="s">
        <v>15</v>
      </c>
      <c r="C23" s="1" t="s">
        <v>89</v>
      </c>
      <c r="D23" s="1" t="s">
        <v>24</v>
      </c>
      <c r="E23" s="1" t="s">
        <v>144</v>
      </c>
      <c r="F23" s="1" t="s">
        <v>132</v>
      </c>
      <c r="G23" s="1">
        <v>90</v>
      </c>
      <c r="H23" s="1">
        <f t="shared" si="0"/>
        <v>900</v>
      </c>
      <c r="I23" s="4">
        <f>VLOOKUP(F23,'[1]KAMDAR AGENCIES '!$C$5:$E$93,3,FALSE)</f>
        <v>2.54</v>
      </c>
      <c r="J23" s="4">
        <f t="shared" si="1"/>
        <v>180</v>
      </c>
      <c r="K23" s="4">
        <f t="shared" si="2"/>
        <v>270</v>
      </c>
      <c r="L23" s="4">
        <v>50</v>
      </c>
      <c r="M23" s="4">
        <f t="shared" si="3"/>
        <v>2786</v>
      </c>
    </row>
    <row r="24" spans="1:13">
      <c r="A24" s="1">
        <v>21</v>
      </c>
      <c r="B24" s="1" t="s">
        <v>22</v>
      </c>
      <c r="C24" s="1" t="s">
        <v>88</v>
      </c>
      <c r="D24" s="1" t="s">
        <v>23</v>
      </c>
      <c r="E24" s="1" t="s">
        <v>144</v>
      </c>
      <c r="F24" s="1" t="s">
        <v>131</v>
      </c>
      <c r="G24" s="1">
        <v>58</v>
      </c>
      <c r="H24" s="1">
        <f t="shared" si="0"/>
        <v>580</v>
      </c>
      <c r="I24" s="4">
        <f>VLOOKUP(F24,'[1]KAMDAR AGENCIES '!$C$5:$E$93,3,FALSE)</f>
        <v>2.2000000000000002</v>
      </c>
      <c r="J24" s="4">
        <f t="shared" si="1"/>
        <v>116</v>
      </c>
      <c r="K24" s="4">
        <f t="shared" si="2"/>
        <v>174</v>
      </c>
      <c r="L24" s="4">
        <v>50</v>
      </c>
      <c r="M24" s="4">
        <f t="shared" si="3"/>
        <v>1616</v>
      </c>
    </row>
    <row r="25" spans="1:13">
      <c r="A25" s="1">
        <v>22</v>
      </c>
      <c r="B25" s="1" t="s">
        <v>22</v>
      </c>
      <c r="C25" s="1" t="s">
        <v>91</v>
      </c>
      <c r="D25" s="1" t="s">
        <v>26</v>
      </c>
      <c r="E25" s="1" t="s">
        <v>144</v>
      </c>
      <c r="F25" s="1" t="s">
        <v>133</v>
      </c>
      <c r="G25" s="1">
        <v>50</v>
      </c>
      <c r="H25" s="1">
        <f t="shared" si="0"/>
        <v>500</v>
      </c>
      <c r="I25" s="4">
        <f>VLOOKUP(F25,'[1]KAMDAR AGENCIES '!$C$5:$E$93,3,FALSE)</f>
        <v>2.48</v>
      </c>
      <c r="J25" s="4">
        <f t="shared" si="1"/>
        <v>100</v>
      </c>
      <c r="K25" s="4">
        <f t="shared" si="2"/>
        <v>150</v>
      </c>
      <c r="L25" s="4">
        <v>50</v>
      </c>
      <c r="M25" s="4">
        <f t="shared" si="3"/>
        <v>1540</v>
      </c>
    </row>
    <row r="26" spans="1:13">
      <c r="A26" s="1">
        <v>23</v>
      </c>
      <c r="B26" s="1" t="s">
        <v>29</v>
      </c>
      <c r="C26" s="1" t="s">
        <v>94</v>
      </c>
      <c r="D26" s="1" t="s">
        <v>30</v>
      </c>
      <c r="E26" s="1" t="s">
        <v>144</v>
      </c>
      <c r="F26" s="1" t="s">
        <v>134</v>
      </c>
      <c r="G26" s="1">
        <v>10</v>
      </c>
      <c r="H26" s="1">
        <f t="shared" si="0"/>
        <v>100</v>
      </c>
      <c r="I26" s="4">
        <f>VLOOKUP(F26,'[1]KAMDAR AGENCIES '!$C$5:$E$93,3,FALSE)</f>
        <v>2.2000000000000002</v>
      </c>
      <c r="J26" s="4">
        <f t="shared" si="1"/>
        <v>20</v>
      </c>
      <c r="K26" s="4">
        <f t="shared" si="2"/>
        <v>30</v>
      </c>
      <c r="L26" s="4">
        <v>50</v>
      </c>
      <c r="M26" s="4">
        <f t="shared" si="3"/>
        <v>320</v>
      </c>
    </row>
    <row r="27" spans="1:13">
      <c r="A27" s="1">
        <v>24</v>
      </c>
      <c r="B27" s="1" t="s">
        <v>31</v>
      </c>
      <c r="C27" s="1" t="s">
        <v>95</v>
      </c>
      <c r="D27" s="1" t="s">
        <v>32</v>
      </c>
      <c r="E27" s="1" t="s">
        <v>144</v>
      </c>
      <c r="F27" s="1" t="s">
        <v>130</v>
      </c>
      <c r="G27" s="1">
        <v>375</v>
      </c>
      <c r="H27" s="1">
        <f t="shared" si="0"/>
        <v>3750</v>
      </c>
      <c r="I27" s="4">
        <f>VLOOKUP(F27,'[1]KAMDAR AGENCIES '!$C$5:$E$93,3,FALSE)</f>
        <v>1.85</v>
      </c>
      <c r="J27" s="4">
        <f t="shared" si="1"/>
        <v>750</v>
      </c>
      <c r="K27" s="4">
        <f t="shared" si="2"/>
        <v>1125</v>
      </c>
      <c r="L27" s="4">
        <v>50</v>
      </c>
      <c r="M27" s="4">
        <f t="shared" si="3"/>
        <v>8862.5</v>
      </c>
    </row>
    <row r="28" spans="1:13">
      <c r="A28" s="1">
        <v>25</v>
      </c>
      <c r="B28" s="1" t="s">
        <v>31</v>
      </c>
      <c r="C28" s="1" t="s">
        <v>96</v>
      </c>
      <c r="D28" s="1" t="s">
        <v>33</v>
      </c>
      <c r="E28" s="1" t="s">
        <v>144</v>
      </c>
      <c r="F28" s="1" t="s">
        <v>124</v>
      </c>
      <c r="G28" s="1">
        <v>65</v>
      </c>
      <c r="H28" s="1">
        <f t="shared" si="0"/>
        <v>650</v>
      </c>
      <c r="I28" s="4">
        <f>VLOOKUP(F28,'[1]KAMDAR AGENCIES '!$C$5:$E$93,3,FALSE)</f>
        <v>3.51</v>
      </c>
      <c r="J28" s="4">
        <f t="shared" si="1"/>
        <v>130</v>
      </c>
      <c r="K28" s="4">
        <f t="shared" si="2"/>
        <v>195</v>
      </c>
      <c r="L28" s="4">
        <v>50</v>
      </c>
      <c r="M28" s="4">
        <f t="shared" si="3"/>
        <v>2656.5</v>
      </c>
    </row>
    <row r="29" spans="1:13">
      <c r="A29" s="1">
        <v>26</v>
      </c>
      <c r="B29" s="1" t="s">
        <v>34</v>
      </c>
      <c r="C29" s="1" t="s">
        <v>97</v>
      </c>
      <c r="D29" s="1" t="s">
        <v>35</v>
      </c>
      <c r="E29" s="1" t="s">
        <v>144</v>
      </c>
      <c r="F29" s="1" t="s">
        <v>122</v>
      </c>
      <c r="G29" s="1">
        <v>25</v>
      </c>
      <c r="H29" s="1">
        <f t="shared" si="0"/>
        <v>250</v>
      </c>
      <c r="I29" s="4">
        <f>VLOOKUP(F29,'[1]KAMDAR AGENCIES '!$C$5:$E$93,3,FALSE)</f>
        <v>3.74</v>
      </c>
      <c r="J29" s="4">
        <f t="shared" si="1"/>
        <v>50</v>
      </c>
      <c r="K29" s="4">
        <f t="shared" si="2"/>
        <v>75</v>
      </c>
      <c r="L29" s="4">
        <v>50</v>
      </c>
      <c r="M29" s="4">
        <f t="shared" si="3"/>
        <v>1110</v>
      </c>
    </row>
    <row r="30" spans="1:13">
      <c r="A30" s="1">
        <v>27</v>
      </c>
      <c r="B30" s="1" t="s">
        <v>34</v>
      </c>
      <c r="C30" s="1" t="s">
        <v>98</v>
      </c>
      <c r="D30" s="1" t="s">
        <v>37</v>
      </c>
      <c r="E30" s="1" t="s">
        <v>144</v>
      </c>
      <c r="F30" s="1" t="s">
        <v>135</v>
      </c>
      <c r="G30" s="1">
        <v>5</v>
      </c>
      <c r="H30" s="1">
        <f t="shared" si="0"/>
        <v>50</v>
      </c>
      <c r="I30" s="4">
        <f>VLOOKUP(F30,'[1]KAMDAR AGENCIES '!$C$5:$E$93,3,FALSE)</f>
        <v>2.42</v>
      </c>
      <c r="J30" s="4">
        <f t="shared" si="1"/>
        <v>10</v>
      </c>
      <c r="K30" s="4">
        <f t="shared" si="2"/>
        <v>15</v>
      </c>
      <c r="L30" s="4">
        <v>50</v>
      </c>
      <c r="M30" s="4">
        <f t="shared" si="3"/>
        <v>196</v>
      </c>
    </row>
    <row r="31" spans="1:13">
      <c r="A31" s="1">
        <v>28</v>
      </c>
      <c r="B31" s="1" t="s">
        <v>34</v>
      </c>
      <c r="C31" s="1" t="s">
        <v>99</v>
      </c>
      <c r="D31" s="1" t="s">
        <v>38</v>
      </c>
      <c r="E31" s="1" t="s">
        <v>144</v>
      </c>
      <c r="F31" s="1" t="s">
        <v>136</v>
      </c>
      <c r="G31" s="1">
        <v>40</v>
      </c>
      <c r="H31" s="1">
        <f t="shared" si="0"/>
        <v>400</v>
      </c>
      <c r="I31" s="4">
        <f>VLOOKUP(F31,'[1]KAMDAR AGENCIES '!$C$5:$E$93,3,FALSE)</f>
        <v>2.2000000000000002</v>
      </c>
      <c r="J31" s="4">
        <f t="shared" si="1"/>
        <v>80</v>
      </c>
      <c r="K31" s="4">
        <f t="shared" si="2"/>
        <v>120</v>
      </c>
      <c r="L31" s="4">
        <v>50</v>
      </c>
      <c r="M31" s="4">
        <f t="shared" si="3"/>
        <v>1130</v>
      </c>
    </row>
    <row r="32" spans="1:13">
      <c r="A32" s="1">
        <v>29</v>
      </c>
      <c r="B32" s="1" t="s">
        <v>34</v>
      </c>
      <c r="C32" s="1" t="s">
        <v>100</v>
      </c>
      <c r="D32" s="1" t="s">
        <v>39</v>
      </c>
      <c r="E32" s="1" t="s">
        <v>144</v>
      </c>
      <c r="F32" s="1" t="s">
        <v>136</v>
      </c>
      <c r="G32" s="1">
        <v>35</v>
      </c>
      <c r="H32" s="1">
        <f t="shared" si="0"/>
        <v>350</v>
      </c>
      <c r="I32" s="4">
        <f>VLOOKUP(F32,'[1]KAMDAR AGENCIES '!$C$5:$E$93,3,FALSE)</f>
        <v>2.2000000000000002</v>
      </c>
      <c r="J32" s="4">
        <f t="shared" si="1"/>
        <v>70</v>
      </c>
      <c r="K32" s="4">
        <f t="shared" si="2"/>
        <v>105</v>
      </c>
      <c r="L32" s="4">
        <v>50</v>
      </c>
      <c r="M32" s="4">
        <f t="shared" si="3"/>
        <v>995.00000000000011</v>
      </c>
    </row>
    <row r="33" spans="1:13">
      <c r="A33" s="1">
        <v>30</v>
      </c>
      <c r="B33" s="1" t="s">
        <v>34</v>
      </c>
      <c r="C33" s="1" t="s">
        <v>101</v>
      </c>
      <c r="D33" s="1" t="s">
        <v>40</v>
      </c>
      <c r="E33" s="1" t="s">
        <v>144</v>
      </c>
      <c r="F33" s="1" t="s">
        <v>136</v>
      </c>
      <c r="G33" s="1">
        <v>25</v>
      </c>
      <c r="H33" s="1">
        <f t="shared" si="0"/>
        <v>250</v>
      </c>
      <c r="I33" s="4">
        <f>VLOOKUP(F33,'[1]KAMDAR AGENCIES '!$C$5:$E$93,3,FALSE)</f>
        <v>2.2000000000000002</v>
      </c>
      <c r="J33" s="4">
        <f t="shared" si="1"/>
        <v>50</v>
      </c>
      <c r="K33" s="4">
        <f t="shared" si="2"/>
        <v>75</v>
      </c>
      <c r="L33" s="4">
        <v>50</v>
      </c>
      <c r="M33" s="4">
        <f t="shared" si="3"/>
        <v>725</v>
      </c>
    </row>
    <row r="34" spans="1:13">
      <c r="A34" s="1">
        <v>31</v>
      </c>
      <c r="B34" s="1" t="s">
        <v>34</v>
      </c>
      <c r="C34" s="1" t="s">
        <v>102</v>
      </c>
      <c r="D34" s="1" t="s">
        <v>41</v>
      </c>
      <c r="E34" s="1" t="s">
        <v>144</v>
      </c>
      <c r="F34" s="1" t="s">
        <v>137</v>
      </c>
      <c r="G34" s="1">
        <v>50</v>
      </c>
      <c r="H34" s="1">
        <f t="shared" si="0"/>
        <v>500</v>
      </c>
      <c r="I34" s="4">
        <f>VLOOKUP(F34,'[1]KAMDAR AGENCIES '!$C$5:$E$93,3,FALSE)</f>
        <v>1.85</v>
      </c>
      <c r="J34" s="4">
        <f t="shared" si="1"/>
        <v>100</v>
      </c>
      <c r="K34" s="4">
        <f t="shared" si="2"/>
        <v>150</v>
      </c>
      <c r="L34" s="4">
        <v>50</v>
      </c>
      <c r="M34" s="4">
        <f t="shared" si="3"/>
        <v>1225</v>
      </c>
    </row>
    <row r="35" spans="1:13">
      <c r="A35" s="1">
        <v>32</v>
      </c>
      <c r="B35" s="1" t="s">
        <v>34</v>
      </c>
      <c r="C35" s="1" t="s">
        <v>103</v>
      </c>
      <c r="D35" s="1" t="s">
        <v>42</v>
      </c>
      <c r="E35" s="1" t="s">
        <v>144</v>
      </c>
      <c r="F35" s="1" t="s">
        <v>121</v>
      </c>
      <c r="G35" s="1">
        <v>5</v>
      </c>
      <c r="H35" s="1">
        <f t="shared" si="0"/>
        <v>50</v>
      </c>
      <c r="I35" s="4">
        <f>VLOOKUP(F35,'[1]KAMDAR AGENCIES '!$C$5:$E$93,3,FALSE)</f>
        <v>2.2000000000000002</v>
      </c>
      <c r="J35" s="4">
        <f t="shared" si="1"/>
        <v>10</v>
      </c>
      <c r="K35" s="4">
        <f t="shared" si="2"/>
        <v>15</v>
      </c>
      <c r="L35" s="4">
        <v>50</v>
      </c>
      <c r="M35" s="4">
        <f t="shared" si="3"/>
        <v>185</v>
      </c>
    </row>
    <row r="36" spans="1:13">
      <c r="A36" s="1">
        <v>33</v>
      </c>
      <c r="B36" s="1" t="s">
        <v>34</v>
      </c>
      <c r="C36" s="1" t="s">
        <v>104</v>
      </c>
      <c r="D36" s="1" t="s">
        <v>43</v>
      </c>
      <c r="E36" s="1" t="s">
        <v>144</v>
      </c>
      <c r="F36" s="1" t="s">
        <v>138</v>
      </c>
      <c r="G36" s="1">
        <v>2</v>
      </c>
      <c r="H36" s="1">
        <f t="shared" si="0"/>
        <v>20</v>
      </c>
      <c r="I36" s="4">
        <f>VLOOKUP(F36,'[1]KAMDAR AGENCIES '!$C$5:$E$93,3,FALSE)</f>
        <v>2.2000000000000002</v>
      </c>
      <c r="J36" s="4">
        <f t="shared" si="1"/>
        <v>4</v>
      </c>
      <c r="K36" s="4">
        <f t="shared" si="2"/>
        <v>6</v>
      </c>
      <c r="L36" s="4">
        <v>50</v>
      </c>
      <c r="M36" s="4">
        <f t="shared" si="3"/>
        <v>104</v>
      </c>
    </row>
    <row r="37" spans="1:13">
      <c r="A37" s="1">
        <v>34</v>
      </c>
      <c r="B37" s="1" t="s">
        <v>34</v>
      </c>
      <c r="C37" s="1" t="s">
        <v>108</v>
      </c>
      <c r="D37" s="1" t="s">
        <v>47</v>
      </c>
      <c r="E37" s="1" t="s">
        <v>144</v>
      </c>
      <c r="F37" s="1" t="s">
        <v>124</v>
      </c>
      <c r="G37" s="1">
        <v>8</v>
      </c>
      <c r="H37" s="1">
        <f t="shared" si="0"/>
        <v>80</v>
      </c>
      <c r="I37" s="4">
        <f>VLOOKUP(F37,'[1]KAMDAR AGENCIES '!$C$5:$E$93,3,FALSE)</f>
        <v>3.51</v>
      </c>
      <c r="J37" s="4">
        <f t="shared" si="1"/>
        <v>16</v>
      </c>
      <c r="K37" s="4">
        <f t="shared" si="2"/>
        <v>24</v>
      </c>
      <c r="L37" s="4">
        <v>50</v>
      </c>
      <c r="M37" s="4">
        <f t="shared" si="3"/>
        <v>370.79999999999995</v>
      </c>
    </row>
    <row r="38" spans="1:13">
      <c r="A38" s="1">
        <v>35</v>
      </c>
      <c r="B38" s="1" t="s">
        <v>34</v>
      </c>
      <c r="C38" s="1" t="s">
        <v>109</v>
      </c>
      <c r="D38" s="1" t="s">
        <v>48</v>
      </c>
      <c r="E38" s="1" t="s">
        <v>144</v>
      </c>
      <c r="F38" s="1" t="s">
        <v>133</v>
      </c>
      <c r="G38" s="1">
        <v>2</v>
      </c>
      <c r="H38" s="1">
        <f t="shared" si="0"/>
        <v>20</v>
      </c>
      <c r="I38" s="4">
        <f>VLOOKUP(F38,'[1]KAMDAR AGENCIES '!$C$5:$E$93,3,FALSE)</f>
        <v>2.48</v>
      </c>
      <c r="J38" s="4">
        <f t="shared" si="1"/>
        <v>4</v>
      </c>
      <c r="K38" s="4">
        <f t="shared" si="2"/>
        <v>6</v>
      </c>
      <c r="L38" s="4">
        <v>50</v>
      </c>
      <c r="M38" s="4">
        <f t="shared" si="3"/>
        <v>109.6</v>
      </c>
    </row>
    <row r="39" spans="1:13">
      <c r="A39" s="1">
        <v>36</v>
      </c>
      <c r="B39" s="1" t="s">
        <v>34</v>
      </c>
      <c r="C39" s="1" t="s">
        <v>110</v>
      </c>
      <c r="D39" s="1" t="s">
        <v>49</v>
      </c>
      <c r="E39" s="1" t="s">
        <v>144</v>
      </c>
      <c r="F39" s="1" t="s">
        <v>134</v>
      </c>
      <c r="G39" s="1">
        <v>25</v>
      </c>
      <c r="H39" s="1">
        <f t="shared" si="0"/>
        <v>250</v>
      </c>
      <c r="I39" s="4">
        <f>VLOOKUP(F39,'[1]KAMDAR AGENCIES '!$C$5:$E$93,3,FALSE)</f>
        <v>2.2000000000000002</v>
      </c>
      <c r="J39" s="4">
        <f t="shared" si="1"/>
        <v>50</v>
      </c>
      <c r="K39" s="4">
        <f t="shared" si="2"/>
        <v>75</v>
      </c>
      <c r="L39" s="4">
        <v>50</v>
      </c>
      <c r="M39" s="4">
        <f t="shared" si="3"/>
        <v>725</v>
      </c>
    </row>
    <row r="40" spans="1:13">
      <c r="A40" s="1">
        <v>37</v>
      </c>
      <c r="B40" s="1" t="s">
        <v>34</v>
      </c>
      <c r="C40" s="1" t="s">
        <v>112</v>
      </c>
      <c r="D40" s="1" t="s">
        <v>51</v>
      </c>
      <c r="E40" s="1" t="s">
        <v>144</v>
      </c>
      <c r="F40" s="1" t="s">
        <v>132</v>
      </c>
      <c r="G40" s="1">
        <v>2</v>
      </c>
      <c r="H40" s="1">
        <f t="shared" si="0"/>
        <v>20</v>
      </c>
      <c r="I40" s="4">
        <f>VLOOKUP(F40,'[1]KAMDAR AGENCIES '!$C$5:$E$93,3,FALSE)</f>
        <v>2.54</v>
      </c>
      <c r="J40" s="4">
        <f t="shared" si="1"/>
        <v>4</v>
      </c>
      <c r="K40" s="4">
        <f t="shared" si="2"/>
        <v>6</v>
      </c>
      <c r="L40" s="4">
        <v>50</v>
      </c>
      <c r="M40" s="4">
        <f t="shared" si="3"/>
        <v>110.8</v>
      </c>
    </row>
    <row r="41" spans="1:13">
      <c r="A41" s="1">
        <v>38</v>
      </c>
      <c r="B41" s="1" t="s">
        <v>34</v>
      </c>
      <c r="C41" s="1" t="s">
        <v>118</v>
      </c>
      <c r="D41" s="1" t="s">
        <v>59</v>
      </c>
      <c r="E41" s="1" t="s">
        <v>144</v>
      </c>
      <c r="F41" s="1" t="s">
        <v>125</v>
      </c>
      <c r="G41" s="1">
        <v>40</v>
      </c>
      <c r="H41" s="1">
        <f t="shared" si="0"/>
        <v>400</v>
      </c>
      <c r="I41" s="4">
        <f>VLOOKUP(F41,'[1]KAMDAR AGENCIES '!$C$5:$E$93,3,FALSE)</f>
        <v>4.24</v>
      </c>
      <c r="J41" s="4">
        <f t="shared" si="1"/>
        <v>80</v>
      </c>
      <c r="K41" s="4">
        <f t="shared" si="2"/>
        <v>120</v>
      </c>
      <c r="L41" s="4">
        <v>50</v>
      </c>
      <c r="M41" s="4">
        <f t="shared" si="3"/>
        <v>1946</v>
      </c>
    </row>
    <row r="42" spans="1:13">
      <c r="A42" s="1">
        <v>39</v>
      </c>
      <c r="B42" s="1" t="s">
        <v>36</v>
      </c>
      <c r="C42" s="1" t="s">
        <v>105</v>
      </c>
      <c r="D42" s="1" t="s">
        <v>44</v>
      </c>
      <c r="E42" s="1" t="s">
        <v>144</v>
      </c>
      <c r="F42" s="1" t="s">
        <v>139</v>
      </c>
      <c r="G42" s="1">
        <v>15</v>
      </c>
      <c r="H42" s="1">
        <f t="shared" si="0"/>
        <v>150</v>
      </c>
      <c r="I42" s="4">
        <f>VLOOKUP(F42,'[1]KAMDAR AGENCIES '!$C$5:$E$93,3,FALSE)</f>
        <v>1.41</v>
      </c>
      <c r="J42" s="4">
        <f t="shared" si="1"/>
        <v>30</v>
      </c>
      <c r="K42" s="4">
        <f t="shared" si="2"/>
        <v>45</v>
      </c>
      <c r="L42" s="4">
        <v>50</v>
      </c>
      <c r="M42" s="4">
        <f t="shared" si="3"/>
        <v>336.5</v>
      </c>
    </row>
    <row r="43" spans="1:13">
      <c r="A43" s="1">
        <v>40</v>
      </c>
      <c r="B43" s="1" t="s">
        <v>36</v>
      </c>
      <c r="C43" s="1" t="s">
        <v>106</v>
      </c>
      <c r="D43" s="1" t="s">
        <v>45</v>
      </c>
      <c r="E43" s="1" t="s">
        <v>144</v>
      </c>
      <c r="F43" s="1" t="s">
        <v>139</v>
      </c>
      <c r="G43" s="1">
        <v>15</v>
      </c>
      <c r="H43" s="1">
        <f t="shared" si="0"/>
        <v>150</v>
      </c>
      <c r="I43" s="4">
        <f>VLOOKUP(F43,'[1]KAMDAR AGENCIES '!$C$5:$E$93,3,FALSE)</f>
        <v>1.41</v>
      </c>
      <c r="J43" s="4">
        <f t="shared" si="1"/>
        <v>30</v>
      </c>
      <c r="K43" s="4">
        <f t="shared" si="2"/>
        <v>45</v>
      </c>
      <c r="L43" s="4">
        <v>50</v>
      </c>
      <c r="M43" s="4">
        <f t="shared" si="3"/>
        <v>336.5</v>
      </c>
    </row>
    <row r="44" spans="1:13">
      <c r="A44" s="1">
        <v>41</v>
      </c>
      <c r="B44" s="1" t="s">
        <v>36</v>
      </c>
      <c r="C44" s="1" t="s">
        <v>107</v>
      </c>
      <c r="D44" s="1" t="s">
        <v>46</v>
      </c>
      <c r="E44" s="1" t="s">
        <v>144</v>
      </c>
      <c r="F44" s="1" t="s">
        <v>140</v>
      </c>
      <c r="G44" s="1">
        <v>200</v>
      </c>
      <c r="H44" s="1">
        <f t="shared" si="0"/>
        <v>2000</v>
      </c>
      <c r="I44" s="4">
        <f>VLOOKUP(F44,'[1]KAMDAR AGENCIES '!$C$5:$E$93,3,FALSE)</f>
        <v>5.45</v>
      </c>
      <c r="J44" s="4">
        <f t="shared" si="1"/>
        <v>400</v>
      </c>
      <c r="K44" s="4">
        <f t="shared" si="2"/>
        <v>600</v>
      </c>
      <c r="L44" s="4">
        <v>50</v>
      </c>
      <c r="M44" s="4">
        <f t="shared" si="3"/>
        <v>11950</v>
      </c>
    </row>
    <row r="45" spans="1:13">
      <c r="A45" s="1">
        <v>42</v>
      </c>
      <c r="B45" s="1" t="s">
        <v>36</v>
      </c>
      <c r="C45" s="1" t="s">
        <v>111</v>
      </c>
      <c r="D45" s="1" t="s">
        <v>50</v>
      </c>
      <c r="E45" s="1" t="s">
        <v>144</v>
      </c>
      <c r="F45" s="1" t="s">
        <v>141</v>
      </c>
      <c r="G45" s="1">
        <v>67</v>
      </c>
      <c r="H45" s="1">
        <f t="shared" si="0"/>
        <v>670</v>
      </c>
      <c r="I45" s="4">
        <f>VLOOKUP(F45,'[1]KAMDAR AGENCIES '!$C$5:$E$93,3,FALSE)</f>
        <v>4.74</v>
      </c>
      <c r="J45" s="4">
        <f t="shared" si="1"/>
        <v>134</v>
      </c>
      <c r="K45" s="4">
        <f t="shared" si="2"/>
        <v>201</v>
      </c>
      <c r="L45" s="4">
        <v>50</v>
      </c>
      <c r="M45" s="4">
        <f t="shared" si="3"/>
        <v>3560.8</v>
      </c>
    </row>
    <row r="46" spans="1:13">
      <c r="A46" s="1">
        <v>43</v>
      </c>
      <c r="B46" s="1" t="s">
        <v>52</v>
      </c>
      <c r="C46" s="1" t="s">
        <v>113</v>
      </c>
      <c r="D46" s="1" t="s">
        <v>53</v>
      </c>
      <c r="E46" s="1" t="s">
        <v>144</v>
      </c>
      <c r="F46" s="1" t="s">
        <v>142</v>
      </c>
      <c r="G46" s="1">
        <v>20</v>
      </c>
      <c r="H46" s="1">
        <f t="shared" si="0"/>
        <v>200</v>
      </c>
      <c r="I46" s="4">
        <f>VLOOKUP(F46,'[1]KAMDAR AGENCIES '!$C$5:$E$93,3,FALSE)</f>
        <v>2.42</v>
      </c>
      <c r="J46" s="4">
        <f t="shared" si="1"/>
        <v>40</v>
      </c>
      <c r="K46" s="4">
        <f t="shared" si="2"/>
        <v>60</v>
      </c>
      <c r="L46" s="4">
        <v>50</v>
      </c>
      <c r="M46" s="4">
        <f t="shared" si="3"/>
        <v>634</v>
      </c>
    </row>
    <row r="47" spans="1:13">
      <c r="A47" s="1">
        <v>44</v>
      </c>
      <c r="B47" s="1" t="s">
        <v>52</v>
      </c>
      <c r="C47" s="1" t="s">
        <v>114</v>
      </c>
      <c r="D47" s="1" t="s">
        <v>54</v>
      </c>
      <c r="E47" s="1" t="s">
        <v>144</v>
      </c>
      <c r="F47" s="1" t="s">
        <v>139</v>
      </c>
      <c r="G47" s="1">
        <v>15</v>
      </c>
      <c r="H47" s="1">
        <f t="shared" si="0"/>
        <v>150</v>
      </c>
      <c r="I47" s="4">
        <f>VLOOKUP(F47,'[1]KAMDAR AGENCIES '!$C$5:$E$93,3,FALSE)</f>
        <v>1.41</v>
      </c>
      <c r="J47" s="4">
        <f t="shared" si="1"/>
        <v>30</v>
      </c>
      <c r="K47" s="4">
        <f t="shared" si="2"/>
        <v>45</v>
      </c>
      <c r="L47" s="4">
        <v>50</v>
      </c>
      <c r="M47" s="4">
        <f t="shared" si="3"/>
        <v>336.5</v>
      </c>
    </row>
    <row r="48" spans="1:13">
      <c r="A48" s="1">
        <v>45</v>
      </c>
      <c r="B48" s="1" t="s">
        <v>52</v>
      </c>
      <c r="C48" s="1" t="s">
        <v>115</v>
      </c>
      <c r="D48" s="1" t="s">
        <v>56</v>
      </c>
      <c r="E48" s="1" t="s">
        <v>144</v>
      </c>
      <c r="F48" s="1" t="s">
        <v>139</v>
      </c>
      <c r="G48" s="1">
        <v>12</v>
      </c>
      <c r="H48" s="1">
        <f t="shared" si="0"/>
        <v>120</v>
      </c>
      <c r="I48" s="4">
        <f>VLOOKUP(F48,'[1]KAMDAR AGENCIES '!$C$5:$E$93,3,FALSE)</f>
        <v>1.41</v>
      </c>
      <c r="J48" s="4">
        <f t="shared" si="1"/>
        <v>24</v>
      </c>
      <c r="K48" s="4">
        <f t="shared" si="2"/>
        <v>36</v>
      </c>
      <c r="L48" s="4">
        <v>50</v>
      </c>
      <c r="M48" s="4">
        <f t="shared" si="3"/>
        <v>279.2</v>
      </c>
    </row>
    <row r="49" spans="1:13">
      <c r="A49" s="1">
        <v>46</v>
      </c>
      <c r="B49" s="1" t="s">
        <v>52</v>
      </c>
      <c r="C49" s="1" t="s">
        <v>116</v>
      </c>
      <c r="D49" s="1" t="s">
        <v>57</v>
      </c>
      <c r="E49" s="1" t="s">
        <v>144</v>
      </c>
      <c r="F49" s="1" t="s">
        <v>139</v>
      </c>
      <c r="G49" s="1">
        <v>5</v>
      </c>
      <c r="H49" s="1">
        <f t="shared" si="0"/>
        <v>50</v>
      </c>
      <c r="I49" s="4">
        <f>VLOOKUP(F49,'[1]KAMDAR AGENCIES '!$C$5:$E$93,3,FALSE)</f>
        <v>1.41</v>
      </c>
      <c r="J49" s="4">
        <f t="shared" si="1"/>
        <v>10</v>
      </c>
      <c r="K49" s="4">
        <f t="shared" si="2"/>
        <v>15</v>
      </c>
      <c r="L49" s="4">
        <v>50</v>
      </c>
      <c r="M49" s="4">
        <f t="shared" si="3"/>
        <v>145.5</v>
      </c>
    </row>
    <row r="50" spans="1:13">
      <c r="A50" s="1">
        <v>47</v>
      </c>
      <c r="B50" s="1" t="s">
        <v>52</v>
      </c>
      <c r="C50" s="1" t="s">
        <v>119</v>
      </c>
      <c r="D50" s="1" t="s">
        <v>60</v>
      </c>
      <c r="E50" s="1" t="s">
        <v>144</v>
      </c>
      <c r="F50" s="1" t="s">
        <v>124</v>
      </c>
      <c r="G50" s="1">
        <v>30</v>
      </c>
      <c r="H50" s="1">
        <f t="shared" si="0"/>
        <v>300</v>
      </c>
      <c r="I50" s="4">
        <f>VLOOKUP(F50,'[1]KAMDAR AGENCIES '!$C$5:$E$93,3,FALSE)</f>
        <v>3.51</v>
      </c>
      <c r="J50" s="4">
        <f t="shared" si="1"/>
        <v>60</v>
      </c>
      <c r="K50" s="4">
        <f t="shared" si="2"/>
        <v>90</v>
      </c>
      <c r="L50" s="4">
        <v>50</v>
      </c>
      <c r="M50" s="4">
        <f t="shared" si="3"/>
        <v>1253</v>
      </c>
    </row>
    <row r="51" spans="1:13">
      <c r="A51" s="1">
        <v>48</v>
      </c>
      <c r="B51" s="1" t="s">
        <v>55</v>
      </c>
      <c r="C51" s="1" t="s">
        <v>117</v>
      </c>
      <c r="D51" s="1" t="s">
        <v>58</v>
      </c>
      <c r="E51" s="1" t="s">
        <v>144</v>
      </c>
      <c r="F51" s="1" t="s">
        <v>123</v>
      </c>
      <c r="G51" s="1">
        <v>100</v>
      </c>
      <c r="H51" s="1">
        <f t="shared" si="0"/>
        <v>1000</v>
      </c>
      <c r="I51" s="4">
        <f>VLOOKUP(F51,'[1]KAMDAR AGENCIES '!$C$5:$E$93,3,FALSE)</f>
        <v>2.2000000000000002</v>
      </c>
      <c r="J51" s="4">
        <f t="shared" si="1"/>
        <v>200</v>
      </c>
      <c r="K51" s="4">
        <f t="shared" si="2"/>
        <v>300</v>
      </c>
      <c r="L51" s="4">
        <v>50</v>
      </c>
      <c r="M51" s="4">
        <f t="shared" si="3"/>
        <v>2750</v>
      </c>
    </row>
    <row r="52" spans="1:13">
      <c r="A52" s="1">
        <v>49</v>
      </c>
      <c r="B52" s="1" t="s">
        <v>61</v>
      </c>
      <c r="C52" s="1" t="s">
        <v>120</v>
      </c>
      <c r="D52" s="1" t="s">
        <v>62</v>
      </c>
      <c r="E52" s="1" t="s">
        <v>144</v>
      </c>
      <c r="F52" s="1" t="s">
        <v>143</v>
      </c>
      <c r="G52" s="1">
        <v>27</v>
      </c>
      <c r="H52" s="1">
        <f t="shared" si="0"/>
        <v>270</v>
      </c>
      <c r="I52" s="4">
        <f>VLOOKUP(F52,'[1]KAMDAR AGENCIES '!$C$5:$E$93,3,FALSE)</f>
        <v>2.02</v>
      </c>
      <c r="J52" s="4">
        <f t="shared" si="1"/>
        <v>54</v>
      </c>
      <c r="K52" s="4">
        <f t="shared" si="2"/>
        <v>81</v>
      </c>
      <c r="L52" s="4">
        <v>50</v>
      </c>
      <c r="M52" s="4">
        <f t="shared" si="3"/>
        <v>730.4</v>
      </c>
    </row>
    <row r="53" spans="1:13">
      <c r="A53" s="1">
        <v>50</v>
      </c>
      <c r="B53" s="1" t="s">
        <v>0</v>
      </c>
      <c r="C53" s="1" t="s">
        <v>71</v>
      </c>
      <c r="D53" s="1" t="s">
        <v>1</v>
      </c>
      <c r="E53" s="1" t="s">
        <v>144</v>
      </c>
      <c r="F53" s="1" t="s">
        <v>121</v>
      </c>
      <c r="G53" s="1">
        <v>40</v>
      </c>
      <c r="H53" s="1">
        <f t="shared" si="0"/>
        <v>400</v>
      </c>
      <c r="I53" s="4">
        <f>VLOOKUP(F53,'[1]KAMDAR AGENCIES '!$C$5:$E$93,3,FALSE)</f>
        <v>2.2000000000000002</v>
      </c>
      <c r="J53" s="4">
        <f t="shared" si="1"/>
        <v>80</v>
      </c>
      <c r="K53" s="4">
        <f t="shared" si="2"/>
        <v>120</v>
      </c>
      <c r="L53" s="4">
        <v>50</v>
      </c>
      <c r="M53" s="4">
        <f t="shared" si="3"/>
        <v>1130</v>
      </c>
    </row>
    <row r="54" spans="1:13" s="8" customFormat="1">
      <c r="A54" s="18" t="s">
        <v>157</v>
      </c>
      <c r="B54" s="19"/>
      <c r="C54" s="19"/>
      <c r="D54" s="19"/>
      <c r="E54" s="19"/>
      <c r="F54" s="19"/>
      <c r="G54" s="19"/>
      <c r="H54" s="19"/>
      <c r="I54" s="20"/>
      <c r="J54" s="20"/>
      <c r="K54" s="20"/>
      <c r="L54" s="21"/>
      <c r="M54" s="7">
        <f>ROUND(SUM(M4:M53),0)</f>
        <v>71904</v>
      </c>
    </row>
    <row r="55" spans="1:13" s="8" customFormat="1" ht="30" customHeight="1">
      <c r="A55" s="12" t="s">
        <v>154</v>
      </c>
      <c r="B55" s="12"/>
      <c r="C55" s="12"/>
      <c r="D55" s="12"/>
      <c r="E55" s="12"/>
      <c r="F55" s="12"/>
      <c r="G55" s="12"/>
      <c r="H55" s="12"/>
      <c r="I55" s="13"/>
      <c r="J55" s="13"/>
      <c r="K55" s="13"/>
      <c r="L55" s="13"/>
      <c r="M55" s="13"/>
    </row>
    <row r="56" spans="1:13" s="8" customFormat="1" ht="30" customHeight="1">
      <c r="A56" s="12" t="s">
        <v>153</v>
      </c>
      <c r="B56" s="12"/>
      <c r="C56" s="12"/>
      <c r="D56" s="12"/>
      <c r="E56" s="12"/>
      <c r="F56" s="12"/>
      <c r="G56" s="12"/>
      <c r="H56" s="12"/>
      <c r="I56" s="13"/>
      <c r="J56" s="13"/>
      <c r="K56" s="13"/>
      <c r="L56" s="13"/>
      <c r="M56" s="13"/>
    </row>
    <row r="57" spans="1:13">
      <c r="G57" s="11">
        <f>SUM(G4:G53)</f>
        <v>2209</v>
      </c>
      <c r="H57" s="11">
        <f>SUM(H4:H53)</f>
        <v>22090</v>
      </c>
    </row>
  </sheetData>
  <sortState ref="B2:H52">
    <sortCondition ref="B2:B52"/>
  </sortState>
  <mergeCells count="7">
    <mergeCell ref="A56:M56"/>
    <mergeCell ref="A1:H1"/>
    <mergeCell ref="I1:M1"/>
    <mergeCell ref="A2:H2"/>
    <mergeCell ref="I2:M2"/>
    <mergeCell ref="A54:L54"/>
    <mergeCell ref="A55:M55"/>
  </mergeCells>
  <conditionalFormatting sqref="C54:C56">
    <cfRule type="duplicateValues" dxfId="1" priority="1"/>
    <cfRule type="duplicateValues" dxfId="0" priority="2"/>
  </conditionalFormatting>
  <pageMargins left="0.27" right="0.23622047244094491" top="0.95" bottom="1.0900000000000001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2025-07-17T07:00:26Z</cp:lastPrinted>
  <dcterms:created xsi:type="dcterms:W3CDTF">2025-06-05T06:53:49Z</dcterms:created>
  <dcterms:modified xsi:type="dcterms:W3CDTF">2025-07-17T07:03:44Z</dcterms:modified>
</cp:coreProperties>
</file>