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5" i="1"/>
  <c r="I5" i="1" l="1"/>
  <c r="I6" i="1"/>
  <c r="I7" i="1"/>
  <c r="I9" i="1"/>
  <c r="I10" i="1"/>
  <c r="I11" i="1"/>
  <c r="I12" i="1"/>
  <c r="I8" i="1"/>
  <c r="I13" i="1"/>
  <c r="I14" i="1"/>
  <c r="I4" i="1"/>
  <c r="H5" i="1"/>
  <c r="H6" i="1"/>
  <c r="L6" i="1" s="1"/>
  <c r="H7" i="1"/>
  <c r="H9" i="1"/>
  <c r="L9" i="1" s="1"/>
  <c r="H10" i="1"/>
  <c r="L10" i="1" s="1"/>
  <c r="H11" i="1"/>
  <c r="L11" i="1" s="1"/>
  <c r="H12" i="1"/>
  <c r="L12" i="1" s="1"/>
  <c r="H8" i="1"/>
  <c r="L8" i="1" s="1"/>
  <c r="H13" i="1"/>
  <c r="L13" i="1" s="1"/>
  <c r="H14" i="1"/>
  <c r="L14" i="1" s="1"/>
  <c r="H4" i="1"/>
  <c r="L4" i="1" s="1"/>
  <c r="G18" i="1"/>
  <c r="L7" i="1" l="1"/>
  <c r="L5" i="1"/>
  <c r="L15" i="1" l="1"/>
</calcChain>
</file>

<file path=xl/sharedStrings.xml><?xml version="1.0" encoding="utf-8"?>
<sst xmlns="http://schemas.openxmlformats.org/spreadsheetml/2006/main" count="73" uniqueCount="57">
  <si>
    <t>INVOICE
PRAGATI LOGISTICS,SAMANTA SAHI KHUNTIA LANE,8984191006
GST No:21AGHPB9356M1Z9</t>
  </si>
  <si>
    <t>04/3/2024</t>
  </si>
  <si>
    <t>1047</t>
  </si>
  <si>
    <t>05/3/2024</t>
  </si>
  <si>
    <t>1050</t>
  </si>
  <si>
    <t>07/3/2024</t>
  </si>
  <si>
    <t>12076</t>
  </si>
  <si>
    <t>1062</t>
  </si>
  <si>
    <t>12071</t>
  </si>
  <si>
    <t>13/3/2024</t>
  </si>
  <si>
    <t>1079</t>
  </si>
  <si>
    <t>14/3/2024</t>
  </si>
  <si>
    <t>1075</t>
  </si>
  <si>
    <t>15/3/2024</t>
  </si>
  <si>
    <t>1095</t>
  </si>
  <si>
    <t>1085</t>
  </si>
  <si>
    <t>16/3/2024</t>
  </si>
  <si>
    <t>12109/1099</t>
  </si>
  <si>
    <t>19/3/2024</t>
  </si>
  <si>
    <t>12122/1112</t>
  </si>
  <si>
    <t>Thanking you for your business.
PRAGATI LOGISTICS</t>
  </si>
  <si>
    <t xml:space="preserve">GULMARG PRODUCTS
Address: HOLDING NO.366, WARD NO.13, NANDI SAHI,,CHOUDHURY BZAR-753001 ODISHA,9668199633
GST No:21AABFG1688F1ZR
</t>
  </si>
  <si>
    <t>Kindly, verify &amp; confirm within 7 days, else GST will be filed by 20th APRIL, 2024. 
GST to be paid by Consignor under Reverse Charge Mechanism(RCM) as per GST.</t>
  </si>
  <si>
    <t>PATTAMUNDAI</t>
  </si>
  <si>
    <t>BALICHANDRAPUR</t>
  </si>
  <si>
    <t>MUGUPAL</t>
  </si>
  <si>
    <t>DASARATHPUR</t>
  </si>
  <si>
    <t>RAGHUNATHPUR</t>
  </si>
  <si>
    <t>CHANDANESWAR</t>
  </si>
  <si>
    <t>BALIAPAL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</si>
  <si>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</si>
  <si>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</si>
  <si>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</si>
  <si>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</si>
  <si>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</si>
  <si>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</si>
  <si>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</si>
  <si>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</si>
  <si>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</si>
  <si>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</si>
  <si>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</si>
  <si>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CHIKITIGADA</t>
  </si>
  <si>
    <t>(RUPEES EIGHT THOUSAND NINTY TWO ONLY)</t>
  </si>
  <si>
    <t>CTC</t>
  </si>
  <si>
    <t>PL/DO/25009</t>
  </si>
  <si>
    <t>PL/DO/24948</t>
  </si>
  <si>
    <t>PL/DO/25230</t>
  </si>
  <si>
    <t>PL/DO/25259</t>
  </si>
  <si>
    <t>PL/DO/25547</t>
  </si>
  <si>
    <t>PL/DO/25600</t>
  </si>
  <si>
    <t>PL/DO/25791</t>
  </si>
  <si>
    <t>PL/DO/25808</t>
  </si>
  <si>
    <t>PL/MA/21373</t>
  </si>
  <si>
    <t>PL/MA/21889</t>
  </si>
  <si>
    <t>PL/MA/22024</t>
  </si>
  <si>
    <t>AMT.</t>
  </si>
  <si>
    <t xml:space="preserve">Bill Date: 31/03/2024
Bill NO : 43212
Total Amount: 8092.00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</si>
</sst>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4</xdr:col>
      <xdr:colOff>1057275</xdr:colOff>
      <xdr:row>0</xdr:row>
      <xdr:rowOff>1057275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1623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130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5703125" style="1" customWidth="1"/>
    <col min="5" max="5" width="17.5703125" style="1" bestFit="1" customWidth="1"/>
    <col min="6" max="6" width="10.85546875" style="1" bestFit="1" customWidth="1"/>
    <col min="7" max="7" width="5.85546875" style="1" customWidth="1"/>
    <col min="8" max="8" width="6.85546875" style="2" customWidth="1"/>
    <col min="9" max="9" width="5.85546875" style="2" customWidth="1"/>
    <col min="10" max="10" width="6.5703125" style="2" bestFit="1" customWidth="1"/>
    <col min="11" max="11" width="6.425781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6"/>
      <c r="F1" s="11" t="s">
        <v>0</v>
      </c>
      <c r="G1" s="12"/>
      <c r="H1" s="12"/>
      <c r="I1" s="12"/>
      <c r="J1" s="12"/>
      <c r="K1" s="12"/>
      <c r="L1" s="13"/>
    </row>
    <row r="2" spans="1:12" ht="86.25" customHeight="1">
      <c r="A2" s="14" t="s">
        <v>21</v>
      </c>
      <c r="B2" s="15"/>
      <c r="C2" s="15"/>
      <c r="D2" s="15"/>
      <c r="E2" s="16"/>
      <c r="F2" s="11" t="s">
        <v>56</v>
      </c>
      <c r="G2" s="12"/>
      <c r="H2" s="12"/>
      <c r="I2" s="12"/>
      <c r="J2" s="12"/>
      <c r="K2" s="12"/>
      <c r="L2" s="13"/>
    </row>
    <row r="3" spans="1:12" s="19" customFormat="1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  <c r="H3" s="18" t="s">
        <v>37</v>
      </c>
      <c r="I3" s="18" t="s">
        <v>38</v>
      </c>
      <c r="J3" s="18" t="s">
        <v>39</v>
      </c>
      <c r="K3" s="18" t="s">
        <v>40</v>
      </c>
      <c r="L3" s="18" t="s">
        <v>55</v>
      </c>
    </row>
    <row r="4" spans="1:12">
      <c r="A4" s="20">
        <v>1</v>
      </c>
      <c r="B4" s="6" t="s">
        <v>1</v>
      </c>
      <c r="C4" s="6" t="s">
        <v>45</v>
      </c>
      <c r="D4" s="6" t="s">
        <v>43</v>
      </c>
      <c r="E4" s="6" t="s">
        <v>23</v>
      </c>
      <c r="F4" s="6" t="s">
        <v>2</v>
      </c>
      <c r="G4" s="6">
        <v>12</v>
      </c>
      <c r="H4" s="4">
        <f>VLOOKUP(E4,'[1]GULMARG PRODUCT'!$B$4:$C$149,2,)</f>
        <v>100</v>
      </c>
      <c r="I4" s="4">
        <f>G4*2</f>
        <v>24</v>
      </c>
      <c r="J4" s="4">
        <v>144</v>
      </c>
      <c r="K4" s="4">
        <v>50</v>
      </c>
      <c r="L4" s="4">
        <f>G4*H4+I4+J4+K4</f>
        <v>1418</v>
      </c>
    </row>
    <row r="5" spans="1:12">
      <c r="A5" s="20">
        <f>A4+1</f>
        <v>2</v>
      </c>
      <c r="B5" s="6" t="s">
        <v>3</v>
      </c>
      <c r="C5" s="6" t="s">
        <v>44</v>
      </c>
      <c r="D5" s="6" t="s">
        <v>43</v>
      </c>
      <c r="E5" s="6" t="s">
        <v>24</v>
      </c>
      <c r="F5" s="6" t="s">
        <v>4</v>
      </c>
      <c r="G5" s="6">
        <v>5</v>
      </c>
      <c r="H5" s="4">
        <f>VLOOKUP(E5,'[1]GULMARG PRODUCT'!$B$4:$C$149,2,)</f>
        <v>100</v>
      </c>
      <c r="I5" s="4">
        <f>G5*2</f>
        <v>10</v>
      </c>
      <c r="J5" s="4">
        <v>60</v>
      </c>
      <c r="K5" s="4">
        <v>50</v>
      </c>
      <c r="L5" s="4">
        <f>G5*H5+I5+J5+K5</f>
        <v>620</v>
      </c>
    </row>
    <row r="6" spans="1:12">
      <c r="A6" s="20">
        <f t="shared" ref="A6:A14" si="0">A5+1</f>
        <v>3</v>
      </c>
      <c r="B6" s="6" t="s">
        <v>5</v>
      </c>
      <c r="C6" s="6" t="s">
        <v>46</v>
      </c>
      <c r="D6" s="6" t="s">
        <v>43</v>
      </c>
      <c r="E6" s="6" t="s">
        <v>25</v>
      </c>
      <c r="F6" s="6" t="s">
        <v>6</v>
      </c>
      <c r="G6" s="6">
        <v>8</v>
      </c>
      <c r="H6" s="4">
        <f>VLOOKUP(E6,'[1]GULMARG PRODUCT'!$B$4:$C$149,2,)</f>
        <v>100</v>
      </c>
      <c r="I6" s="4">
        <f>G6*2</f>
        <v>16</v>
      </c>
      <c r="J6" s="4">
        <v>96</v>
      </c>
      <c r="K6" s="4">
        <v>50</v>
      </c>
      <c r="L6" s="4">
        <f>G6*H6+I6+J6+K6</f>
        <v>962</v>
      </c>
    </row>
    <row r="7" spans="1:12">
      <c r="A7" s="20">
        <f t="shared" si="0"/>
        <v>4</v>
      </c>
      <c r="B7" s="6" t="s">
        <v>5</v>
      </c>
      <c r="C7" s="6" t="s">
        <v>47</v>
      </c>
      <c r="D7" s="6" t="s">
        <v>43</v>
      </c>
      <c r="E7" s="6" t="s">
        <v>23</v>
      </c>
      <c r="F7" s="6" t="s">
        <v>8</v>
      </c>
      <c r="G7" s="6">
        <v>6</v>
      </c>
      <c r="H7" s="4">
        <f>VLOOKUP(E7,'[1]GULMARG PRODUCT'!$B$4:$C$149,2,)</f>
        <v>100</v>
      </c>
      <c r="I7" s="4">
        <f>G7*2</f>
        <v>12</v>
      </c>
      <c r="J7" s="4">
        <v>72</v>
      </c>
      <c r="K7" s="4">
        <v>50</v>
      </c>
      <c r="L7" s="4">
        <f>G7*H7+I7+J7+K7</f>
        <v>734</v>
      </c>
    </row>
    <row r="8" spans="1:12">
      <c r="A8" s="20">
        <f t="shared" si="0"/>
        <v>5</v>
      </c>
      <c r="B8" s="6" t="s">
        <v>5</v>
      </c>
      <c r="C8" s="6" t="s">
        <v>52</v>
      </c>
      <c r="D8" s="6" t="s">
        <v>43</v>
      </c>
      <c r="E8" s="6" t="s">
        <v>41</v>
      </c>
      <c r="F8" s="6" t="s">
        <v>7</v>
      </c>
      <c r="G8" s="6">
        <v>2</v>
      </c>
      <c r="H8" s="4">
        <f>VLOOKUP(E8,'[1]GULMARG PRODUCT'!$B$4:$C$149,2,)</f>
        <v>120</v>
      </c>
      <c r="I8" s="4">
        <f>G8*2</f>
        <v>4</v>
      </c>
      <c r="J8" s="4">
        <v>60</v>
      </c>
      <c r="K8" s="4">
        <v>50</v>
      </c>
      <c r="L8" s="4">
        <f>G8*H8+I8+J8+K8</f>
        <v>354</v>
      </c>
    </row>
    <row r="9" spans="1:12">
      <c r="A9" s="20">
        <f t="shared" si="0"/>
        <v>6</v>
      </c>
      <c r="B9" s="6" t="s">
        <v>9</v>
      </c>
      <c r="C9" s="6" t="s">
        <v>48</v>
      </c>
      <c r="D9" s="6" t="s">
        <v>43</v>
      </c>
      <c r="E9" s="6" t="s">
        <v>26</v>
      </c>
      <c r="F9" s="6" t="s">
        <v>10</v>
      </c>
      <c r="G9" s="6">
        <v>3</v>
      </c>
      <c r="H9" s="4">
        <f>VLOOKUP(E9,'[1]GULMARG PRODUCT'!$B$4:$C$149,2,)</f>
        <v>100</v>
      </c>
      <c r="I9" s="4">
        <f>G9*2</f>
        <v>6</v>
      </c>
      <c r="J9" s="4">
        <v>75</v>
      </c>
      <c r="K9" s="4">
        <v>50</v>
      </c>
      <c r="L9" s="4">
        <f>G9*H9+I9+J9+K9</f>
        <v>431</v>
      </c>
    </row>
    <row r="10" spans="1:12">
      <c r="A10" s="20">
        <f t="shared" si="0"/>
        <v>7</v>
      </c>
      <c r="B10" s="6" t="s">
        <v>11</v>
      </c>
      <c r="C10" s="6" t="s">
        <v>49</v>
      </c>
      <c r="D10" s="6" t="s">
        <v>43</v>
      </c>
      <c r="E10" s="6" t="s">
        <v>26</v>
      </c>
      <c r="F10" s="6" t="s">
        <v>12</v>
      </c>
      <c r="G10" s="6">
        <v>3</v>
      </c>
      <c r="H10" s="4">
        <f>VLOOKUP(E10,'[1]GULMARG PRODUCT'!$B$4:$C$149,2,)</f>
        <v>100</v>
      </c>
      <c r="I10" s="4">
        <f>G10*2</f>
        <v>6</v>
      </c>
      <c r="J10" s="4">
        <v>75</v>
      </c>
      <c r="K10" s="4">
        <v>50</v>
      </c>
      <c r="L10" s="4">
        <f>G10*H10+I10+J10+K10</f>
        <v>431</v>
      </c>
    </row>
    <row r="11" spans="1:12">
      <c r="A11" s="20">
        <f t="shared" si="0"/>
        <v>8</v>
      </c>
      <c r="B11" s="6" t="s">
        <v>13</v>
      </c>
      <c r="C11" s="6" t="s">
        <v>50</v>
      </c>
      <c r="D11" s="6" t="s">
        <v>43</v>
      </c>
      <c r="E11" s="6" t="s">
        <v>24</v>
      </c>
      <c r="F11" s="6" t="s">
        <v>15</v>
      </c>
      <c r="G11" s="6">
        <v>5</v>
      </c>
      <c r="H11" s="4">
        <f>VLOOKUP(E11,'[1]GULMARG PRODUCT'!$B$4:$C$149,2,)</f>
        <v>100</v>
      </c>
      <c r="I11" s="4">
        <f>G11*2</f>
        <v>10</v>
      </c>
      <c r="J11" s="4">
        <v>60</v>
      </c>
      <c r="K11" s="4">
        <v>50</v>
      </c>
      <c r="L11" s="4">
        <f>G11*H11+I11+J11+K11</f>
        <v>620</v>
      </c>
    </row>
    <row r="12" spans="1:12">
      <c r="A12" s="20">
        <f t="shared" si="0"/>
        <v>9</v>
      </c>
      <c r="B12" s="6" t="s">
        <v>13</v>
      </c>
      <c r="C12" s="6" t="s">
        <v>51</v>
      </c>
      <c r="D12" s="6" t="s">
        <v>43</v>
      </c>
      <c r="E12" s="6" t="s">
        <v>27</v>
      </c>
      <c r="F12" s="6" t="s">
        <v>14</v>
      </c>
      <c r="G12" s="6">
        <v>4</v>
      </c>
      <c r="H12" s="4">
        <f>VLOOKUP(E12,'[1]GULMARG PRODUCT'!$B$4:$C$149,2,)</f>
        <v>95</v>
      </c>
      <c r="I12" s="4">
        <f>G12*2</f>
        <v>8</v>
      </c>
      <c r="J12" s="4">
        <v>48</v>
      </c>
      <c r="K12" s="4">
        <v>50</v>
      </c>
      <c r="L12" s="4">
        <f>G12*H12+I12+J12+K12</f>
        <v>486</v>
      </c>
    </row>
    <row r="13" spans="1:12">
      <c r="A13" s="20">
        <f t="shared" si="0"/>
        <v>10</v>
      </c>
      <c r="B13" s="6" t="s">
        <v>16</v>
      </c>
      <c r="C13" s="6" t="s">
        <v>53</v>
      </c>
      <c r="D13" s="6" t="s">
        <v>43</v>
      </c>
      <c r="E13" s="6" t="s">
        <v>28</v>
      </c>
      <c r="F13" s="6" t="s">
        <v>17</v>
      </c>
      <c r="G13" s="6">
        <v>1</v>
      </c>
      <c r="H13" s="4">
        <f>VLOOKUP(E13,'[1]GULMARG PRODUCT'!$B$4:$C$149,2,)</f>
        <v>130</v>
      </c>
      <c r="I13" s="4">
        <f>G13*2</f>
        <v>2</v>
      </c>
      <c r="J13" s="4">
        <v>40</v>
      </c>
      <c r="K13" s="4">
        <v>50</v>
      </c>
      <c r="L13" s="4">
        <f>G13*H13+I13+J13+K13</f>
        <v>222</v>
      </c>
    </row>
    <row r="14" spans="1:12">
      <c r="A14" s="20">
        <f t="shared" si="0"/>
        <v>11</v>
      </c>
      <c r="B14" s="6" t="s">
        <v>18</v>
      </c>
      <c r="C14" s="6" t="s">
        <v>54</v>
      </c>
      <c r="D14" s="6" t="s">
        <v>43</v>
      </c>
      <c r="E14" s="6" t="s">
        <v>29</v>
      </c>
      <c r="F14" s="6" t="s">
        <v>19</v>
      </c>
      <c r="G14" s="6">
        <v>12</v>
      </c>
      <c r="H14" s="4">
        <f>VLOOKUP(E14,'[1]GULMARG PRODUCT'!$B$4:$C$149,2,)</f>
        <v>120</v>
      </c>
      <c r="I14" s="4">
        <f>G14*2</f>
        <v>24</v>
      </c>
      <c r="J14" s="4">
        <v>300</v>
      </c>
      <c r="K14" s="4">
        <v>50</v>
      </c>
      <c r="L14" s="4">
        <f>G14*H14+I14+J14+K14</f>
        <v>1814</v>
      </c>
    </row>
    <row r="15" spans="1:12" s="3" customFormat="1">
      <c r="A15" s="7" t="s">
        <v>42</v>
      </c>
      <c r="B15" s="7"/>
      <c r="C15" s="7"/>
      <c r="D15" s="7"/>
      <c r="E15" s="7"/>
      <c r="F15" s="7"/>
      <c r="G15" s="7"/>
      <c r="H15" s="8"/>
      <c r="I15" s="8"/>
      <c r="J15" s="8"/>
      <c r="K15" s="8"/>
      <c r="L15" s="5">
        <f>SUM(L4:L14)</f>
        <v>8092</v>
      </c>
    </row>
    <row r="16" spans="1:12" s="3" customFormat="1" ht="30" customHeight="1">
      <c r="A16" s="9" t="s">
        <v>22</v>
      </c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</row>
    <row r="17" spans="1:12" s="3" customFormat="1" ht="30" customHeight="1">
      <c r="A17" s="9" t="s">
        <v>20</v>
      </c>
      <c r="B17" s="9"/>
      <c r="C17" s="9"/>
      <c r="D17" s="9"/>
      <c r="E17" s="9"/>
      <c r="F17" s="9"/>
      <c r="G17" s="9"/>
      <c r="H17" s="10"/>
      <c r="I17" s="10"/>
      <c r="J17" s="10"/>
      <c r="K17" s="10"/>
      <c r="L17" s="10"/>
    </row>
    <row r="18" spans="1:12">
      <c r="G18" s="17">
        <f>SUM(G4:G14)</f>
        <v>61</v>
      </c>
    </row>
  </sheetData>
  <sortState ref="B4:L14">
    <sortCondition ref="B4:B14"/>
    <sortCondition ref="C4:C14"/>
  </sortState>
  <mergeCells count="7">
    <mergeCell ref="A15:K15"/>
    <mergeCell ref="A16:L16"/>
    <mergeCell ref="A17:L17"/>
    <mergeCell ref="F1:L1"/>
    <mergeCell ref="F2:L2"/>
    <mergeCell ref="A1:E1"/>
    <mergeCell ref="A2:E2"/>
  </mergeCells>
  <pageMargins left="0.31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2024-04-16T08:37:55Z</cp:lastPrinted>
  <dcterms:created xsi:type="dcterms:W3CDTF">2024-04-15T08:02:34Z</dcterms:created>
  <dcterms:modified xsi:type="dcterms:W3CDTF">2024-04-16T08:37:55Z</dcterms:modified>
</cp:coreProperties>
</file>