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11" i="1"/>
  <c r="G14"/>
  <c r="I10"/>
  <c r="I9"/>
  <c r="I8"/>
  <c r="I7"/>
  <c r="I6"/>
  <c r="I5"/>
  <c r="I4"/>
  <c r="H5"/>
  <c r="H6"/>
  <c r="H7"/>
  <c r="H8"/>
  <c r="H9"/>
  <c r="H10"/>
  <c r="H4"/>
  <c r="K5" l="1"/>
  <c r="K4"/>
  <c r="K6"/>
  <c r="K10"/>
  <c r="K9"/>
  <c r="K8"/>
  <c r="K7"/>
</calcChain>
</file>

<file path=xl/sharedStrings.xml><?xml version="1.0" encoding="utf-8"?>
<sst xmlns="http://schemas.openxmlformats.org/spreadsheetml/2006/main" count="52" uniqueCount="41">
  <si>
    <t>07/7/2026</t>
  </si>
  <si>
    <t>8053209319/9320</t>
  </si>
  <si>
    <t>09/7/2026</t>
  </si>
  <si>
    <t>9479, 9480,9481</t>
  </si>
  <si>
    <t>10/7/2026</t>
  </si>
  <si>
    <t>9567</t>
  </si>
  <si>
    <t>13/7/2026</t>
  </si>
  <si>
    <t>8053209690</t>
  </si>
  <si>
    <t>15/7/2026</t>
  </si>
  <si>
    <t>8053209821</t>
  </si>
  <si>
    <t>22/7/2026</t>
  </si>
  <si>
    <t>8053210434/210435/210436</t>
  </si>
  <si>
    <t>23/7/2026</t>
  </si>
  <si>
    <t>8053210517</t>
  </si>
  <si>
    <t>BARIPADA</t>
  </si>
  <si>
    <t>MALKANGIRI</t>
  </si>
  <si>
    <t>CTC</t>
  </si>
  <si>
    <t>CH/01190</t>
  </si>
  <si>
    <t>CH/01207</t>
  </si>
  <si>
    <t>CH/01213</t>
  </si>
  <si>
    <t>CH/01237</t>
  </si>
  <si>
    <t>CH/01253</t>
  </si>
  <si>
    <t>CH/01295</t>
  </si>
  <si>
    <t>CH/01309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</si>
  <si>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</si>
  <si>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</si>
  <si>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</si>
  <si>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</si>
  <si>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</si>
  <si>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</si>
  <si>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</si>
  <si>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</si>
  <si>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</si>
  <si>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LR.CH.</t>
  </si>
  <si>
    <t>AMT.</t>
  </si>
  <si>
    <t>INVOICE
ATC LOGISTICS,,8984191006
GST No:21CHVPB1842D2ZQ</t>
  </si>
  <si>
    <t xml:space="preserve">ALKEM LABORATORIES LTD
Address:A.B. COMPLEX PLOT NO - 3463-3464 1ST FLOOR PRATAP NAGARI BHANPUR 753011 odisha,9338106294
GST No:21AABCA9521E1Z9
</t>
  </si>
  <si>
    <t>Thanking you for your business.
ATC LOGISTICS</t>
  </si>
  <si>
    <t>(RUPEES ONE THOUSAND SEVEN HUNDRED EIGHTY SEVE ONLY)</t>
  </si>
  <si>
    <t>Kindly, verify &amp; confirm within 7 days, else GST will be filed by 20th AUG,2026
GST to be paid by Consignor under Reverse Charge Mechanism(RCM) as per GST.</t>
  </si>
  <si>
    <t xml:space="preserve">Bill Date: 31/07/2026
Bill NO : 886
Total Amount : 1787.00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</si>
</sst>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66674</xdr:rowOff>
    </xdr:from>
    <xdr:to>
      <xdr:col>6</xdr:col>
      <xdr:colOff>123825</xdr:colOff>
      <xdr:row>0</xdr:row>
      <xdr:rowOff>981075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4" y="66674"/>
          <a:ext cx="4000501" cy="9144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-2026-27/ATC%20BILL%20JUNE/ALKEM%20LAB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BARIPADA</v>
          </cell>
          <cell r="G4">
            <v>26</v>
          </cell>
          <cell r="H4">
            <v>25.414999999999999</v>
          </cell>
        </row>
        <row r="5">
          <cell r="F5" t="str">
            <v>MALKANGIRI</v>
          </cell>
          <cell r="G5">
            <v>3</v>
          </cell>
          <cell r="H5">
            <v>75.900000000000006</v>
          </cell>
        </row>
        <row r="6">
          <cell r="F6" t="str">
            <v>BARIPADA</v>
          </cell>
          <cell r="G6">
            <v>12</v>
          </cell>
          <cell r="H6">
            <v>25.414999999999999</v>
          </cell>
        </row>
        <row r="7">
          <cell r="F7" t="str">
            <v>BARIPADA</v>
          </cell>
          <cell r="G7">
            <v>7</v>
          </cell>
          <cell r="H7">
            <v>25.414999999999999</v>
          </cell>
        </row>
        <row r="8">
          <cell r="F8" t="str">
            <v>BARIPADA</v>
          </cell>
          <cell r="G8">
            <v>3</v>
          </cell>
          <cell r="H8">
            <v>25.414999999999999</v>
          </cell>
        </row>
        <row r="9">
          <cell r="F9" t="str">
            <v>BARIPADA</v>
          </cell>
          <cell r="G9">
            <v>3</v>
          </cell>
          <cell r="H9">
            <v>25.414999999999999</v>
          </cell>
        </row>
        <row r="10">
          <cell r="F10" t="str">
            <v>BARIPADA</v>
          </cell>
          <cell r="G10">
            <v>5</v>
          </cell>
          <cell r="H10">
            <v>25.414999999999999</v>
          </cell>
        </row>
        <row r="11">
          <cell r="F11" t="str">
            <v>BARIPADA</v>
          </cell>
          <cell r="G11">
            <v>16</v>
          </cell>
          <cell r="H11">
            <v>25.414999999999999</v>
          </cell>
        </row>
        <row r="12">
          <cell r="F12" t="str">
            <v>MALKANGIRI</v>
          </cell>
          <cell r="G12">
            <v>1</v>
          </cell>
          <cell r="H12">
            <v>75.900000000000006</v>
          </cell>
        </row>
        <row r="13">
          <cell r="F13" t="str">
            <v>MALKANGIRI</v>
          </cell>
          <cell r="G13">
            <v>3</v>
          </cell>
          <cell r="H13">
            <v>75.900000000000006</v>
          </cell>
        </row>
        <row r="14">
          <cell r="F14" t="str">
            <v>BARIPADA</v>
          </cell>
          <cell r="G14">
            <v>19</v>
          </cell>
          <cell r="H14">
            <v>25.414999999999999</v>
          </cell>
        </row>
        <row r="15">
          <cell r="F15" t="str">
            <v>BALASORE</v>
          </cell>
          <cell r="G15">
            <v>21</v>
          </cell>
          <cell r="H15">
            <v>25.414999999999999</v>
          </cell>
        </row>
        <row r="16">
          <cell r="F16" t="str">
            <v>BARIPADA</v>
          </cell>
          <cell r="G16">
            <v>4</v>
          </cell>
          <cell r="H16">
            <v>25.414999999999999</v>
          </cell>
        </row>
        <row r="17">
          <cell r="F17" t="str">
            <v>BARIPADA</v>
          </cell>
          <cell r="G17">
            <v>3</v>
          </cell>
          <cell r="H17">
            <v>25.414999999999999</v>
          </cell>
        </row>
        <row r="18">
          <cell r="F18" t="str">
            <v>MALKANGIRI</v>
          </cell>
          <cell r="G18">
            <v>10</v>
          </cell>
          <cell r="H18">
            <v>75.900000000000006</v>
          </cell>
        </row>
        <row r="19">
          <cell r="F19" t="str">
            <v>BARIPADA</v>
          </cell>
          <cell r="G19">
            <v>40</v>
          </cell>
          <cell r="H19">
            <v>25.414999999999999</v>
          </cell>
        </row>
        <row r="20">
          <cell r="F20" t="str">
            <v>MALKANGIRI</v>
          </cell>
          <cell r="G20">
            <v>7</v>
          </cell>
          <cell r="H20">
            <v>75.900000000000006</v>
          </cell>
        </row>
        <row r="21">
          <cell r="F21" t="str">
            <v>BARIPADA</v>
          </cell>
          <cell r="G21">
            <v>39</v>
          </cell>
          <cell r="H21">
            <v>25.414999999999999</v>
          </cell>
        </row>
        <row r="22">
          <cell r="F22" t="str">
            <v>BARIPADA</v>
          </cell>
          <cell r="G22">
            <v>1</v>
          </cell>
          <cell r="H22">
            <v>25.414999999999999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N5" sqref="N5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25.140625" bestFit="1" customWidth="1"/>
    <col min="5" max="5" width="6.42578125" bestFit="1" customWidth="1"/>
    <col min="6" max="6" width="12.28515625" bestFit="1" customWidth="1"/>
    <col min="7" max="7" width="5.42578125" bestFit="1" customWidth="1"/>
    <col min="8" max="9" width="5.5703125" bestFit="1" customWidth="1"/>
    <col min="10" max="10" width="6.5703125" bestFit="1" customWidth="1"/>
    <col min="11" max="11" width="7.5703125" bestFit="1" customWidth="1"/>
  </cols>
  <sheetData>
    <row r="1" spans="1:12" ht="84" customHeight="1">
      <c r="A1" s="16"/>
      <c r="B1" s="17"/>
      <c r="C1" s="17"/>
      <c r="D1" s="17"/>
      <c r="E1" s="17"/>
      <c r="F1" s="17"/>
      <c r="G1" s="18"/>
      <c r="H1" s="19" t="s">
        <v>35</v>
      </c>
      <c r="I1" s="19"/>
      <c r="J1" s="19"/>
      <c r="K1" s="19"/>
    </row>
    <row r="2" spans="1:12" ht="76.5" customHeight="1">
      <c r="A2" s="16" t="s">
        <v>36</v>
      </c>
      <c r="B2" s="17"/>
      <c r="C2" s="17"/>
      <c r="D2" s="17"/>
      <c r="E2" s="17"/>
      <c r="F2" s="17"/>
      <c r="G2" s="18"/>
      <c r="H2" s="19" t="s">
        <v>40</v>
      </c>
      <c r="I2" s="19"/>
      <c r="J2" s="19"/>
      <c r="K2" s="19"/>
    </row>
    <row r="3" spans="1:12" s="2" customFormat="1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6" t="s">
        <v>31</v>
      </c>
      <c r="I3" s="6" t="s">
        <v>32</v>
      </c>
      <c r="J3" s="6" t="s">
        <v>33</v>
      </c>
      <c r="K3" s="6" t="s">
        <v>34</v>
      </c>
    </row>
    <row r="4" spans="1:12">
      <c r="A4" s="3">
        <v>1</v>
      </c>
      <c r="B4" s="3" t="s">
        <v>0</v>
      </c>
      <c r="C4" s="3" t="s">
        <v>17</v>
      </c>
      <c r="D4" s="3" t="s">
        <v>1</v>
      </c>
      <c r="E4" s="4" t="s">
        <v>16</v>
      </c>
      <c r="F4" s="3" t="s">
        <v>14</v>
      </c>
      <c r="G4" s="3">
        <v>4</v>
      </c>
      <c r="H4" s="7">
        <f>VLOOKUP(F4,[1]Consignment!$F$4:$H$22,3,FALSE)</f>
        <v>25.414999999999999</v>
      </c>
      <c r="I4" s="7">
        <f t="shared" ref="I4:I10" si="0">G4*1</f>
        <v>4</v>
      </c>
      <c r="J4" s="7">
        <v>22</v>
      </c>
      <c r="K4" s="7">
        <f t="shared" ref="K4:K10" si="1">G4*H4+I4+J4</f>
        <v>127.66</v>
      </c>
    </row>
    <row r="5" spans="1:12">
      <c r="A5" s="3">
        <v>2</v>
      </c>
      <c r="B5" s="3" t="s">
        <v>2</v>
      </c>
      <c r="C5" s="3" t="s">
        <v>18</v>
      </c>
      <c r="D5" s="3" t="s">
        <v>3</v>
      </c>
      <c r="E5" s="4" t="s">
        <v>16</v>
      </c>
      <c r="F5" s="3" t="s">
        <v>14</v>
      </c>
      <c r="G5" s="3">
        <v>9</v>
      </c>
      <c r="H5" s="7">
        <f>VLOOKUP(F5,[1]Consignment!$F$4:$H$22,3,FALSE)</f>
        <v>25.414999999999999</v>
      </c>
      <c r="I5" s="7">
        <f t="shared" si="0"/>
        <v>9</v>
      </c>
      <c r="J5" s="7">
        <v>22</v>
      </c>
      <c r="K5" s="7">
        <f t="shared" si="1"/>
        <v>259.73500000000001</v>
      </c>
    </row>
    <row r="6" spans="1:12">
      <c r="A6" s="3">
        <v>3</v>
      </c>
      <c r="B6" s="3" t="s">
        <v>4</v>
      </c>
      <c r="C6" s="3" t="s">
        <v>19</v>
      </c>
      <c r="D6" s="3" t="s">
        <v>5</v>
      </c>
      <c r="E6" s="4" t="s">
        <v>16</v>
      </c>
      <c r="F6" s="3" t="s">
        <v>15</v>
      </c>
      <c r="G6" s="3">
        <v>2</v>
      </c>
      <c r="H6" s="7">
        <f>VLOOKUP(F6,[1]Consignment!$F$4:$H$22,3,FALSE)</f>
        <v>75.900000000000006</v>
      </c>
      <c r="I6" s="7">
        <f t="shared" si="0"/>
        <v>2</v>
      </c>
      <c r="J6" s="7">
        <v>22</v>
      </c>
      <c r="K6" s="7">
        <f t="shared" si="1"/>
        <v>175.8</v>
      </c>
    </row>
    <row r="7" spans="1:12">
      <c r="A7" s="3">
        <v>4</v>
      </c>
      <c r="B7" s="3" t="s">
        <v>6</v>
      </c>
      <c r="C7" s="3" t="s">
        <v>20</v>
      </c>
      <c r="D7" s="3" t="s">
        <v>7</v>
      </c>
      <c r="E7" s="4" t="s">
        <v>16</v>
      </c>
      <c r="F7" s="3" t="s">
        <v>14</v>
      </c>
      <c r="G7" s="3">
        <v>7</v>
      </c>
      <c r="H7" s="7">
        <f>VLOOKUP(F7,[1]Consignment!$F$4:$H$22,3,FALSE)</f>
        <v>25.414999999999999</v>
      </c>
      <c r="I7" s="7">
        <f t="shared" si="0"/>
        <v>7</v>
      </c>
      <c r="J7" s="7">
        <v>22</v>
      </c>
      <c r="K7" s="7">
        <f t="shared" si="1"/>
        <v>206.905</v>
      </c>
    </row>
    <row r="8" spans="1:12">
      <c r="A8" s="3">
        <v>5</v>
      </c>
      <c r="B8" s="3" t="s">
        <v>8</v>
      </c>
      <c r="C8" s="3" t="s">
        <v>21</v>
      </c>
      <c r="D8" s="3" t="s">
        <v>9</v>
      </c>
      <c r="E8" s="4" t="s">
        <v>16</v>
      </c>
      <c r="F8" s="3" t="s">
        <v>14</v>
      </c>
      <c r="G8" s="3">
        <v>1</v>
      </c>
      <c r="H8" s="7">
        <f>VLOOKUP(F8,[1]Consignment!$F$4:$H$22,3,FALSE)</f>
        <v>25.414999999999999</v>
      </c>
      <c r="I8" s="7">
        <f t="shared" si="0"/>
        <v>1</v>
      </c>
      <c r="J8" s="7">
        <v>22</v>
      </c>
      <c r="K8" s="7">
        <f t="shared" si="1"/>
        <v>48.414999999999999</v>
      </c>
    </row>
    <row r="9" spans="1:12">
      <c r="A9" s="3">
        <v>6</v>
      </c>
      <c r="B9" s="3" t="s">
        <v>10</v>
      </c>
      <c r="C9" s="3" t="s">
        <v>22</v>
      </c>
      <c r="D9" s="3" t="s">
        <v>11</v>
      </c>
      <c r="E9" s="4" t="s">
        <v>16</v>
      </c>
      <c r="F9" s="3" t="s">
        <v>14</v>
      </c>
      <c r="G9" s="3">
        <v>22</v>
      </c>
      <c r="H9" s="7">
        <f>VLOOKUP(F9,[1]Consignment!$F$4:$H$22,3,FALSE)</f>
        <v>25.414999999999999</v>
      </c>
      <c r="I9" s="7">
        <f t="shared" si="0"/>
        <v>22</v>
      </c>
      <c r="J9" s="7">
        <v>22</v>
      </c>
      <c r="K9" s="7">
        <f t="shared" si="1"/>
        <v>603.13</v>
      </c>
    </row>
    <row r="10" spans="1:12">
      <c r="A10" s="3">
        <v>7</v>
      </c>
      <c r="B10" s="3" t="s">
        <v>12</v>
      </c>
      <c r="C10" s="3" t="s">
        <v>23</v>
      </c>
      <c r="D10" s="3" t="s">
        <v>13</v>
      </c>
      <c r="E10" s="4" t="s">
        <v>16</v>
      </c>
      <c r="F10" s="3" t="s">
        <v>14</v>
      </c>
      <c r="G10" s="3">
        <v>13</v>
      </c>
      <c r="H10" s="7">
        <f>VLOOKUP(F10,[1]Consignment!$F$4:$H$22,3,FALSE)</f>
        <v>25.414999999999999</v>
      </c>
      <c r="I10" s="7">
        <f t="shared" si="0"/>
        <v>13</v>
      </c>
      <c r="J10" s="7">
        <v>22</v>
      </c>
      <c r="K10" s="7">
        <f t="shared" si="1"/>
        <v>365.39499999999998</v>
      </c>
    </row>
    <row r="11" spans="1:12" s="10" customFormat="1">
      <c r="A11" s="13" t="s">
        <v>38</v>
      </c>
      <c r="B11" s="13"/>
      <c r="C11" s="13"/>
      <c r="D11" s="13"/>
      <c r="E11" s="13"/>
      <c r="F11" s="13"/>
      <c r="G11" s="13"/>
      <c r="H11" s="13"/>
      <c r="I11" s="13"/>
      <c r="J11" s="13"/>
      <c r="K11" s="8">
        <f>ROUND(SUM(K4:K10),0)</f>
        <v>1787</v>
      </c>
      <c r="L11" s="9"/>
    </row>
    <row r="12" spans="1:12" s="11" customFormat="1" ht="30" customHeight="1">
      <c r="A12" s="14" t="s">
        <v>39</v>
      </c>
      <c r="B12" s="14"/>
      <c r="C12" s="14"/>
      <c r="D12" s="14"/>
      <c r="E12" s="14"/>
      <c r="F12" s="14"/>
      <c r="G12" s="14"/>
      <c r="H12" s="15"/>
      <c r="I12" s="15"/>
      <c r="J12" s="15"/>
      <c r="K12" s="15"/>
    </row>
    <row r="13" spans="1:12" s="11" customFormat="1" ht="30" customHeight="1">
      <c r="A13" s="14" t="s">
        <v>37</v>
      </c>
      <c r="B13" s="14"/>
      <c r="C13" s="14"/>
      <c r="D13" s="14"/>
      <c r="E13" s="14"/>
      <c r="F13" s="14"/>
      <c r="G13" s="14"/>
      <c r="H13" s="15"/>
      <c r="I13" s="15"/>
      <c r="J13" s="15"/>
      <c r="K13" s="15"/>
    </row>
    <row r="14" spans="1:12">
      <c r="D14" s="1"/>
      <c r="G14" s="12">
        <f>SUM(G4:G10)</f>
        <v>58</v>
      </c>
    </row>
    <row r="15" spans="1:12">
      <c r="D15" s="1"/>
    </row>
  </sheetData>
  <sortState ref="B2:G8">
    <sortCondition ref="B2"/>
  </sortState>
  <mergeCells count="7">
    <mergeCell ref="A11:J11"/>
    <mergeCell ref="A12:K12"/>
    <mergeCell ref="A13:K13"/>
    <mergeCell ref="A1:G1"/>
    <mergeCell ref="H1:K1"/>
    <mergeCell ref="A2:G2"/>
    <mergeCell ref="H2:K2"/>
  </mergeCells>
  <conditionalFormatting sqref="C1:C2">
    <cfRule type="duplicateValues" dxfId="2" priority="3"/>
  </conditionalFormatting>
  <conditionalFormatting sqref="C12:C13">
    <cfRule type="duplicateValues" dxfId="1" priority="2"/>
  </conditionalFormatting>
  <conditionalFormatting sqref="C12:C13">
    <cfRule type="duplicateValues" dxfId="0" priority="1"/>
  </conditionalFormatting>
  <pageMargins left="0.24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2026-08-11T03:42:47Z</cp:lastPrinted>
  <dcterms:created xsi:type="dcterms:W3CDTF">2026-08-07T06:17:14Z</dcterms:created>
  <dcterms:modified xsi:type="dcterms:W3CDTF">2026-08-11T03:43:50Z</dcterms:modified>
</cp:coreProperties>
</file>