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Invoice!$A$3:$P$30</definedName>
  </definedNames>
  <calcPr calcId="124519"/>
</workbook>
</file>

<file path=xl/calcChain.xml><?xml version="1.0" encoding="utf-8"?>
<calcChain xmlns="http://schemas.openxmlformats.org/spreadsheetml/2006/main">
  <c r="G31" i="1"/>
  <c r="J27"/>
  <c r="J4"/>
  <c r="H5"/>
  <c r="H6"/>
  <c r="H7"/>
  <c r="H8"/>
  <c r="J8" s="1"/>
  <c r="H9"/>
  <c r="H10"/>
  <c r="H12"/>
  <c r="J12" s="1"/>
  <c r="H13"/>
  <c r="H14"/>
  <c r="H15"/>
  <c r="H16"/>
  <c r="J16" s="1"/>
  <c r="H17"/>
  <c r="H18"/>
  <c r="H19"/>
  <c r="H20"/>
  <c r="J20" s="1"/>
  <c r="H21"/>
  <c r="H22"/>
  <c r="H23"/>
  <c r="H24"/>
  <c r="J24" s="1"/>
  <c r="H25"/>
  <c r="J25" s="1"/>
  <c r="H26"/>
  <c r="J26" s="1"/>
  <c r="H4"/>
  <c r="J5"/>
  <c r="J6"/>
  <c r="J7"/>
  <c r="J9"/>
  <c r="J10"/>
  <c r="J11"/>
  <c r="J13"/>
  <c r="J14"/>
  <c r="J15"/>
  <c r="J17"/>
  <c r="J18"/>
  <c r="J19"/>
  <c r="J21"/>
  <c r="J22"/>
  <c r="J23"/>
</calcChain>
</file>

<file path=xl/sharedStrings.xml><?xml version="1.0" encoding="utf-8"?>
<sst xmlns="http://schemas.openxmlformats.org/spreadsheetml/2006/main" count="132" uniqueCount="91">
  <si>
    <t>Invoice
PRAGATI LOGISTICS,SAMANTA SAHI KHUNTIA LANE,8984191006
GST :21AGHPB9356M1Z9</t>
  </si>
  <si>
    <t>DATE</t>
  </si>
  <si>
    <t>CASE</t>
  </si>
  <si>
    <t>RATE</t>
  </si>
  <si>
    <t>AMOUNT</t>
  </si>
  <si>
    <t>01/3/2025</t>
  </si>
  <si>
    <t>0565</t>
  </si>
  <si>
    <t>03/3/2025</t>
  </si>
  <si>
    <t>575/115</t>
  </si>
  <si>
    <t>04/3/2025</t>
  </si>
  <si>
    <t>10576/1118</t>
  </si>
  <si>
    <t>10580/1128/0580</t>
  </si>
  <si>
    <t>08/3/2025</t>
  </si>
  <si>
    <t>1136</t>
  </si>
  <si>
    <t>10/3/2025</t>
  </si>
  <si>
    <t>0587/1141</t>
  </si>
  <si>
    <t>584/138</t>
  </si>
  <si>
    <t>586</t>
  </si>
  <si>
    <t>585/139</t>
  </si>
  <si>
    <t>13/3/2025</t>
  </si>
  <si>
    <t>589</t>
  </si>
  <si>
    <t>14/3/2025</t>
  </si>
  <si>
    <t>0593/1157</t>
  </si>
  <si>
    <t>21/3/2025</t>
  </si>
  <si>
    <t>10603</t>
  </si>
  <si>
    <t>26/3/2025</t>
  </si>
  <si>
    <t>1182</t>
  </si>
  <si>
    <t>27/3/2025</t>
  </si>
  <si>
    <t>10612</t>
  </si>
  <si>
    <t>28/3/2025</t>
  </si>
  <si>
    <t>617/1193</t>
  </si>
  <si>
    <t>29/3/2025</t>
  </si>
  <si>
    <t>11203</t>
  </si>
  <si>
    <t>0618/1195</t>
  </si>
  <si>
    <t>622/1205</t>
  </si>
  <si>
    <t>626</t>
  </si>
  <si>
    <t>31/3/2025</t>
  </si>
  <si>
    <t>1230</t>
  </si>
  <si>
    <t>10620/21194</t>
  </si>
  <si>
    <t>632</t>
  </si>
  <si>
    <t>1214</t>
  </si>
  <si>
    <t>GST to be paid by Consignor under Reverse Charge Mechanism (RCM) as per GST</t>
  </si>
  <si>
    <t>Thanking you for your business.
PRAGATI LOGISTICS</t>
  </si>
  <si>
    <t xml:space="preserve">TO, 
KORES INDIA LIMITED
Address: KK Bhawasinka Compound, Cantonment Road CUTTACK                                                                                       753001 ODISHAmo-9861073280,9040636745
GST No:21AAACK5069Q2Z7
</t>
  </si>
  <si>
    <t>SL</t>
  </si>
  <si>
    <t>LR NO</t>
  </si>
  <si>
    <t>INV NO</t>
  </si>
  <si>
    <t>FROM</t>
  </si>
  <si>
    <t>DESTINATINON</t>
  </si>
  <si>
    <t>JA/26813</t>
  </si>
  <si>
    <t>JA/27089</t>
  </si>
  <si>
    <t>JA/27113</t>
  </si>
  <si>
    <t>JA/27112</t>
  </si>
  <si>
    <t>JA/27479</t>
  </si>
  <si>
    <t>JA/27593</t>
  </si>
  <si>
    <t>JA/27592</t>
  </si>
  <si>
    <t>JA/27587</t>
  </si>
  <si>
    <t>JA/27588</t>
  </si>
  <si>
    <t>JA/27815</t>
  </si>
  <si>
    <t>JA/27858</t>
  </si>
  <si>
    <t>JA/28251</t>
  </si>
  <si>
    <t>JA/28583</t>
  </si>
  <si>
    <t>JA/28642</t>
  </si>
  <si>
    <t>JA/28810</t>
  </si>
  <si>
    <t>JA/28955</t>
  </si>
  <si>
    <t>JA/28804</t>
  </si>
  <si>
    <t>JA/28941</t>
  </si>
  <si>
    <t>JA/28949</t>
  </si>
  <si>
    <t>JA/29128</t>
  </si>
  <si>
    <t>JA/29048</t>
  </si>
  <si>
    <t>JA/29131</t>
  </si>
  <si>
    <t>JA/29127</t>
  </si>
  <si>
    <t>KARANJIA</t>
  </si>
  <si>
    <t>TALCHER</t>
  </si>
  <si>
    <t>KEONJHAR</t>
  </si>
  <si>
    <t>BALASORE</t>
  </si>
  <si>
    <t>BALIAPAL</t>
  </si>
  <si>
    <t>NIMAPARA</t>
  </si>
  <si>
    <t>BARI</t>
  </si>
  <si>
    <t>SUNABEDA</t>
  </si>
  <si>
    <t>JEYPORE</t>
  </si>
  <si>
    <t>GAMBHARIMUNDA</t>
  </si>
  <si>
    <t>JALESWAR</t>
  </si>
  <si>
    <t>JAGATSINGHPUR</t>
  </si>
  <si>
    <t>PURI</t>
  </si>
  <si>
    <t>CTC</t>
  </si>
  <si>
    <t>LR CH</t>
  </si>
  <si>
    <t>JASHIPUR</t>
  </si>
  <si>
    <t>(RUPEES FIFTY FIVE THOUSAND SEVENTY ONLY)</t>
  </si>
  <si>
    <t>Bill Date:10/04/2025
Bill NO : 39005
TotalAmount: 55070.00</t>
  </si>
  <si>
    <t>Declaration � Kindly verify and confirm before 20/04/2025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</si>
</sst>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41433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RES%20NEW%20RATE%20PRAGATI%20WEF%201ST%20JAN,%202025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3">
          <cell r="A3" t="str">
            <v>KASHINAGAR</v>
          </cell>
          <cell r="B3">
            <v>390</v>
          </cell>
          <cell r="C3">
            <v>0</v>
          </cell>
          <cell r="D3">
            <v>0</v>
          </cell>
        </row>
        <row r="4">
          <cell r="A4" t="str">
            <v>SUNABEDA</v>
          </cell>
          <cell r="B4">
            <v>506</v>
          </cell>
          <cell r="C4">
            <v>0</v>
          </cell>
          <cell r="D4">
            <v>0</v>
          </cell>
        </row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topLeftCell="A2" workbookViewId="0">
      <selection activeCell="R19" sqref="R19"/>
    </sheetView>
  </sheetViews>
  <sheetFormatPr defaultRowHeight="15"/>
  <cols>
    <col min="1" max="1" width="3" style="1" bestFit="1" customWidth="1"/>
    <col min="2" max="2" width="9.7109375" style="1" customWidth="1"/>
    <col min="3" max="3" width="9.140625" style="1" customWidth="1"/>
    <col min="4" max="4" width="16" style="1" customWidth="1"/>
    <col min="5" max="5" width="6.28515625" style="1" bestFit="1" customWidth="1"/>
    <col min="6" max="6" width="18" style="1" bestFit="1" customWidth="1"/>
    <col min="7" max="7" width="5.42578125" style="1" bestFit="1" customWidth="1"/>
    <col min="8" max="8" width="7.7109375" style="1" customWidth="1"/>
    <col min="9" max="9" width="6.7109375" style="1" customWidth="1"/>
    <col min="10" max="10" width="9.7109375" style="1" customWidth="1"/>
    <col min="11" max="16" width="9.140625" style="1"/>
    <col min="17" max="17" width="9.5703125" style="1" bestFit="1" customWidth="1"/>
    <col min="18" max="16384" width="9.140625" style="1"/>
  </cols>
  <sheetData>
    <row r="1" spans="1:17" ht="90" customHeight="1">
      <c r="A1" s="13"/>
      <c r="B1" s="14"/>
      <c r="C1" s="14"/>
      <c r="D1" s="14"/>
      <c r="E1" s="14"/>
      <c r="F1" s="14"/>
      <c r="G1" s="14"/>
      <c r="H1" s="11" t="s">
        <v>0</v>
      </c>
      <c r="I1" s="11"/>
      <c r="J1" s="11"/>
    </row>
    <row r="2" spans="1:17" ht="86.25" customHeight="1">
      <c r="A2" s="15" t="s">
        <v>43</v>
      </c>
      <c r="B2" s="16"/>
      <c r="C2" s="16"/>
      <c r="D2" s="16"/>
      <c r="E2" s="16"/>
      <c r="F2" s="16"/>
      <c r="G2" s="17"/>
      <c r="H2" s="12" t="s">
        <v>89</v>
      </c>
      <c r="I2" s="12"/>
      <c r="J2" s="12"/>
    </row>
    <row r="3" spans="1:17" ht="15.75" customHeight="1">
      <c r="A3" s="5" t="s">
        <v>44</v>
      </c>
      <c r="B3" s="5" t="s">
        <v>1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2</v>
      </c>
      <c r="H3" s="5" t="s">
        <v>3</v>
      </c>
      <c r="I3" s="5" t="s">
        <v>86</v>
      </c>
      <c r="J3" s="5" t="s">
        <v>4</v>
      </c>
    </row>
    <row r="4" spans="1:17" ht="16.5" customHeight="1">
      <c r="A4" s="24">
        <v>1</v>
      </c>
      <c r="B4" s="2" t="s">
        <v>5</v>
      </c>
      <c r="C4" s="2" t="s">
        <v>49</v>
      </c>
      <c r="D4" s="2" t="s">
        <v>6</v>
      </c>
      <c r="E4" s="4" t="s">
        <v>85</v>
      </c>
      <c r="F4" s="2" t="s">
        <v>72</v>
      </c>
      <c r="G4" s="2">
        <v>35</v>
      </c>
      <c r="H4" s="3">
        <f>VLOOKUP(F4,[1]PRAGATI!$A$3:$D$67,4,FALSE)</f>
        <v>82.69</v>
      </c>
      <c r="I4" s="3">
        <v>35</v>
      </c>
      <c r="J4" s="3">
        <f>G4*H4+I4</f>
        <v>2929.15</v>
      </c>
    </row>
    <row r="5" spans="1:17" ht="16.5" customHeight="1">
      <c r="A5" s="24">
        <v>2</v>
      </c>
      <c r="B5" s="2" t="s">
        <v>7</v>
      </c>
      <c r="C5" s="2" t="s">
        <v>50</v>
      </c>
      <c r="D5" s="2" t="s">
        <v>8</v>
      </c>
      <c r="E5" s="4" t="s">
        <v>85</v>
      </c>
      <c r="F5" s="2" t="s">
        <v>73</v>
      </c>
      <c r="G5" s="2">
        <v>36</v>
      </c>
      <c r="H5" s="3">
        <f>VLOOKUP(F5,[1]PRAGATI!$A$3:$D$67,4,FALSE)</f>
        <v>55.13</v>
      </c>
      <c r="I5" s="3">
        <v>35</v>
      </c>
      <c r="J5" s="3">
        <f t="shared" ref="J5:J26" si="0">G5*H5+I5</f>
        <v>2019.68</v>
      </c>
    </row>
    <row r="6" spans="1:17" ht="16.5" customHeight="1">
      <c r="A6" s="24">
        <v>3</v>
      </c>
      <c r="B6" s="2" t="s">
        <v>9</v>
      </c>
      <c r="C6" s="2" t="s">
        <v>51</v>
      </c>
      <c r="D6" s="2" t="s">
        <v>10</v>
      </c>
      <c r="E6" s="4" t="s">
        <v>85</v>
      </c>
      <c r="F6" s="2" t="s">
        <v>74</v>
      </c>
      <c r="G6" s="2">
        <v>44</v>
      </c>
      <c r="H6" s="3">
        <f>VLOOKUP(F6,[1]PRAGATI!$A$3:$D$67,4,FALSE)</f>
        <v>65.05</v>
      </c>
      <c r="I6" s="3">
        <v>35</v>
      </c>
      <c r="J6" s="3">
        <f t="shared" si="0"/>
        <v>2897.2</v>
      </c>
    </row>
    <row r="7" spans="1:17" ht="16.5" customHeight="1">
      <c r="A7" s="24">
        <v>4</v>
      </c>
      <c r="B7" s="2" t="s">
        <v>9</v>
      </c>
      <c r="C7" s="2" t="s">
        <v>52</v>
      </c>
      <c r="D7" s="2" t="s">
        <v>11</v>
      </c>
      <c r="E7" s="4" t="s">
        <v>85</v>
      </c>
      <c r="F7" s="2" t="s">
        <v>75</v>
      </c>
      <c r="G7" s="2">
        <v>36</v>
      </c>
      <c r="H7" s="3">
        <f>VLOOKUP(F7,[1]PRAGATI!$A$3:$D$67,4,FALSE)</f>
        <v>55.13</v>
      </c>
      <c r="I7" s="3">
        <v>35</v>
      </c>
      <c r="J7" s="3">
        <f t="shared" si="0"/>
        <v>2019.68</v>
      </c>
    </row>
    <row r="8" spans="1:17" ht="16.5" customHeight="1">
      <c r="A8" s="24">
        <v>5</v>
      </c>
      <c r="B8" s="2" t="s">
        <v>12</v>
      </c>
      <c r="C8" s="2" t="s">
        <v>53</v>
      </c>
      <c r="D8" s="2" t="s">
        <v>13</v>
      </c>
      <c r="E8" s="4" t="s">
        <v>85</v>
      </c>
      <c r="F8" s="2" t="s">
        <v>76</v>
      </c>
      <c r="G8" s="2">
        <v>7</v>
      </c>
      <c r="H8" s="3">
        <f>VLOOKUP(F8,[1]PRAGATI!$A$3:$D$67,4,FALSE)</f>
        <v>79.38</v>
      </c>
      <c r="I8" s="3">
        <v>35</v>
      </c>
      <c r="J8" s="3">
        <f t="shared" si="0"/>
        <v>590.66</v>
      </c>
    </row>
    <row r="9" spans="1:17" ht="16.5" customHeight="1">
      <c r="A9" s="24">
        <v>6</v>
      </c>
      <c r="B9" s="2" t="s">
        <v>14</v>
      </c>
      <c r="C9" s="2" t="s">
        <v>54</v>
      </c>
      <c r="D9" s="2" t="s">
        <v>15</v>
      </c>
      <c r="E9" s="4" t="s">
        <v>85</v>
      </c>
      <c r="F9" s="2" t="s">
        <v>77</v>
      </c>
      <c r="G9" s="2">
        <v>15</v>
      </c>
      <c r="H9" s="3">
        <f>VLOOKUP(F9,[1]PRAGATI!$A$3:$D$67,4,FALSE)</f>
        <v>55.13</v>
      </c>
      <c r="I9" s="3">
        <v>35</v>
      </c>
      <c r="J9" s="3">
        <f t="shared" si="0"/>
        <v>861.95</v>
      </c>
    </row>
    <row r="10" spans="1:17" ht="16.5" customHeight="1">
      <c r="A10" s="24">
        <v>7</v>
      </c>
      <c r="B10" s="2" t="s">
        <v>14</v>
      </c>
      <c r="C10" s="2" t="s">
        <v>55</v>
      </c>
      <c r="D10" s="2" t="s">
        <v>16</v>
      </c>
      <c r="E10" s="4" t="s">
        <v>85</v>
      </c>
      <c r="F10" s="2" t="s">
        <v>78</v>
      </c>
      <c r="G10" s="2">
        <v>24</v>
      </c>
      <c r="H10" s="3">
        <f>VLOOKUP(F10,[1]PRAGATI!$A$3:$D$67,4,FALSE)</f>
        <v>79.38</v>
      </c>
      <c r="I10" s="3">
        <v>35</v>
      </c>
      <c r="J10" s="3">
        <f t="shared" si="0"/>
        <v>1940.12</v>
      </c>
      <c r="Q10" s="8"/>
    </row>
    <row r="11" spans="1:17" ht="16.5" customHeight="1">
      <c r="A11" s="24">
        <v>8</v>
      </c>
      <c r="B11" s="2" t="s">
        <v>14</v>
      </c>
      <c r="C11" s="2" t="s">
        <v>56</v>
      </c>
      <c r="D11" s="2" t="s">
        <v>17</v>
      </c>
      <c r="E11" s="4" t="s">
        <v>85</v>
      </c>
      <c r="F11" s="9" t="s">
        <v>79</v>
      </c>
      <c r="G11" s="9">
        <v>48</v>
      </c>
      <c r="H11" s="10">
        <v>76</v>
      </c>
      <c r="I11" s="10">
        <v>35</v>
      </c>
      <c r="J11" s="10">
        <f t="shared" si="0"/>
        <v>3683</v>
      </c>
    </row>
    <row r="12" spans="1:17" ht="16.5" customHeight="1">
      <c r="A12" s="24">
        <v>9</v>
      </c>
      <c r="B12" s="2" t="s">
        <v>14</v>
      </c>
      <c r="C12" s="2" t="s">
        <v>57</v>
      </c>
      <c r="D12" s="2" t="s">
        <v>18</v>
      </c>
      <c r="E12" s="4" t="s">
        <v>85</v>
      </c>
      <c r="F12" s="2" t="s">
        <v>80</v>
      </c>
      <c r="G12" s="2">
        <v>48</v>
      </c>
      <c r="H12" s="3">
        <f>VLOOKUP(F12,[1]PRAGATI!$A$3:$D$67,4,FALSE)</f>
        <v>111.35</v>
      </c>
      <c r="I12" s="3">
        <v>35</v>
      </c>
      <c r="J12" s="3">
        <f t="shared" si="0"/>
        <v>5379.7999999999993</v>
      </c>
    </row>
    <row r="13" spans="1:17" ht="16.5" customHeight="1">
      <c r="A13" s="24">
        <v>10</v>
      </c>
      <c r="B13" s="2" t="s">
        <v>19</v>
      </c>
      <c r="C13" s="2" t="s">
        <v>58</v>
      </c>
      <c r="D13" s="2" t="s">
        <v>20</v>
      </c>
      <c r="E13" s="4" t="s">
        <v>85</v>
      </c>
      <c r="F13" s="2" t="s">
        <v>72</v>
      </c>
      <c r="G13" s="2">
        <v>23</v>
      </c>
      <c r="H13" s="3">
        <f>VLOOKUP(F13,[1]PRAGATI!$A$3:$D$67,4,FALSE)</f>
        <v>82.69</v>
      </c>
      <c r="I13" s="3">
        <v>35</v>
      </c>
      <c r="J13" s="3">
        <f t="shared" si="0"/>
        <v>1936.87</v>
      </c>
    </row>
    <row r="14" spans="1:17" ht="16.5" customHeight="1">
      <c r="A14" s="24">
        <v>11</v>
      </c>
      <c r="B14" s="2" t="s">
        <v>21</v>
      </c>
      <c r="C14" s="2" t="s">
        <v>59</v>
      </c>
      <c r="D14" s="2" t="s">
        <v>22</v>
      </c>
      <c r="E14" s="4" t="s">
        <v>85</v>
      </c>
      <c r="F14" s="2" t="s">
        <v>81</v>
      </c>
      <c r="G14" s="2">
        <v>14</v>
      </c>
      <c r="H14" s="3">
        <f>VLOOKUP(F14,[1]PRAGATI!$A$3:$D$67,4,FALSE)</f>
        <v>94.82</v>
      </c>
      <c r="I14" s="3">
        <v>35</v>
      </c>
      <c r="J14" s="3">
        <f t="shared" si="0"/>
        <v>1362.48</v>
      </c>
    </row>
    <row r="15" spans="1:17" ht="16.5" customHeight="1">
      <c r="A15" s="24">
        <v>12</v>
      </c>
      <c r="B15" s="2" t="s">
        <v>23</v>
      </c>
      <c r="C15" s="2" t="s">
        <v>60</v>
      </c>
      <c r="D15" s="2" t="s">
        <v>24</v>
      </c>
      <c r="E15" s="4" t="s">
        <v>85</v>
      </c>
      <c r="F15" s="2" t="s">
        <v>75</v>
      </c>
      <c r="G15" s="2">
        <v>20</v>
      </c>
      <c r="H15" s="3">
        <f>VLOOKUP(F15,[1]PRAGATI!$A$3:$D$67,4,FALSE)</f>
        <v>55.13</v>
      </c>
      <c r="I15" s="3">
        <v>35</v>
      </c>
      <c r="J15" s="3">
        <f t="shared" si="0"/>
        <v>1137.6000000000001</v>
      </c>
    </row>
    <row r="16" spans="1:17" ht="16.5" customHeight="1">
      <c r="A16" s="24">
        <v>13</v>
      </c>
      <c r="B16" s="2" t="s">
        <v>25</v>
      </c>
      <c r="C16" s="2" t="s">
        <v>61</v>
      </c>
      <c r="D16" s="2" t="s">
        <v>26</v>
      </c>
      <c r="E16" s="4" t="s">
        <v>85</v>
      </c>
      <c r="F16" s="2" t="s">
        <v>81</v>
      </c>
      <c r="G16" s="2">
        <v>6</v>
      </c>
      <c r="H16" s="3">
        <f>VLOOKUP(F16,[1]PRAGATI!$A$3:$D$67,4,FALSE)</f>
        <v>94.82</v>
      </c>
      <c r="I16" s="3">
        <v>35</v>
      </c>
      <c r="J16" s="3">
        <f t="shared" si="0"/>
        <v>603.91999999999996</v>
      </c>
    </row>
    <row r="17" spans="1:10" ht="16.5" customHeight="1">
      <c r="A17" s="24">
        <v>14</v>
      </c>
      <c r="B17" s="2" t="s">
        <v>27</v>
      </c>
      <c r="C17" s="2" t="s">
        <v>62</v>
      </c>
      <c r="D17" s="2" t="s">
        <v>28</v>
      </c>
      <c r="E17" s="4" t="s">
        <v>85</v>
      </c>
      <c r="F17" s="2" t="s">
        <v>80</v>
      </c>
      <c r="G17" s="2">
        <v>90</v>
      </c>
      <c r="H17" s="3">
        <f>VLOOKUP(F17,[1]PRAGATI!$A$3:$D$67,4,FALSE)</f>
        <v>111.35</v>
      </c>
      <c r="I17" s="3">
        <v>35</v>
      </c>
      <c r="J17" s="3">
        <f t="shared" si="0"/>
        <v>10056.5</v>
      </c>
    </row>
    <row r="18" spans="1:10" ht="16.5" customHeight="1">
      <c r="A18" s="24">
        <v>15</v>
      </c>
      <c r="B18" s="2" t="s">
        <v>29</v>
      </c>
      <c r="C18" s="2" t="s">
        <v>63</v>
      </c>
      <c r="D18" s="2" t="s">
        <v>30</v>
      </c>
      <c r="E18" s="4" t="s">
        <v>85</v>
      </c>
      <c r="F18" s="2" t="s">
        <v>82</v>
      </c>
      <c r="G18" s="2">
        <v>14</v>
      </c>
      <c r="H18" s="3">
        <f>VLOOKUP(F18,[1]PRAGATI!$A$3:$D$67,4,FALSE)</f>
        <v>112.46</v>
      </c>
      <c r="I18" s="3">
        <v>35</v>
      </c>
      <c r="J18" s="3">
        <f t="shared" si="0"/>
        <v>1609.4399999999998</v>
      </c>
    </row>
    <row r="19" spans="1:10" ht="16.5" customHeight="1">
      <c r="A19" s="24">
        <v>16</v>
      </c>
      <c r="B19" s="2" t="s">
        <v>31</v>
      </c>
      <c r="C19" s="2" t="s">
        <v>64</v>
      </c>
      <c r="D19" s="2" t="s">
        <v>32</v>
      </c>
      <c r="E19" s="4" t="s">
        <v>85</v>
      </c>
      <c r="F19" s="2" t="s">
        <v>83</v>
      </c>
      <c r="G19" s="2">
        <v>7</v>
      </c>
      <c r="H19" s="3">
        <f>VLOOKUP(F19,[1]PRAGATI!$A$3:$D$67,4,FALSE)</f>
        <v>55.13</v>
      </c>
      <c r="I19" s="3">
        <v>35</v>
      </c>
      <c r="J19" s="3">
        <f t="shared" si="0"/>
        <v>420.91</v>
      </c>
    </row>
    <row r="20" spans="1:10" ht="16.5" customHeight="1">
      <c r="A20" s="24">
        <v>17</v>
      </c>
      <c r="B20" s="2" t="s">
        <v>31</v>
      </c>
      <c r="C20" s="2" t="s">
        <v>65</v>
      </c>
      <c r="D20" s="2" t="s">
        <v>33</v>
      </c>
      <c r="E20" s="4" t="s">
        <v>85</v>
      </c>
      <c r="F20" s="2" t="s">
        <v>77</v>
      </c>
      <c r="G20" s="2">
        <v>17</v>
      </c>
      <c r="H20" s="3">
        <f>VLOOKUP(F20,[1]PRAGATI!$A$3:$D$67,4,FALSE)</f>
        <v>55.13</v>
      </c>
      <c r="I20" s="3">
        <v>35</v>
      </c>
      <c r="J20" s="3">
        <f t="shared" si="0"/>
        <v>972.21</v>
      </c>
    </row>
    <row r="21" spans="1:10" ht="16.5" customHeight="1">
      <c r="A21" s="24">
        <v>18</v>
      </c>
      <c r="B21" s="2" t="s">
        <v>31</v>
      </c>
      <c r="C21" s="2" t="s">
        <v>66</v>
      </c>
      <c r="D21" s="2" t="s">
        <v>34</v>
      </c>
      <c r="E21" s="4" t="s">
        <v>85</v>
      </c>
      <c r="F21" s="2" t="s">
        <v>72</v>
      </c>
      <c r="G21" s="2">
        <v>48</v>
      </c>
      <c r="H21" s="3">
        <f>VLOOKUP(F21,[1]PRAGATI!$A$3:$D$67,4,FALSE)</f>
        <v>82.69</v>
      </c>
      <c r="I21" s="3">
        <v>35</v>
      </c>
      <c r="J21" s="3">
        <f t="shared" si="0"/>
        <v>4004.12</v>
      </c>
    </row>
    <row r="22" spans="1:10" ht="16.5" customHeight="1">
      <c r="A22" s="24">
        <v>19</v>
      </c>
      <c r="B22" s="2" t="s">
        <v>31</v>
      </c>
      <c r="C22" s="2" t="s">
        <v>67</v>
      </c>
      <c r="D22" s="2" t="s">
        <v>35</v>
      </c>
      <c r="E22" s="4" t="s">
        <v>85</v>
      </c>
      <c r="F22" s="2" t="s">
        <v>75</v>
      </c>
      <c r="G22" s="2">
        <v>35</v>
      </c>
      <c r="H22" s="3">
        <f>VLOOKUP(F22,[1]PRAGATI!$A$3:$D$67,4,FALSE)</f>
        <v>55.13</v>
      </c>
      <c r="I22" s="3">
        <v>35</v>
      </c>
      <c r="J22" s="3">
        <f t="shared" si="0"/>
        <v>1964.5500000000002</v>
      </c>
    </row>
    <row r="23" spans="1:10" ht="16.5" customHeight="1">
      <c r="A23" s="24">
        <v>20</v>
      </c>
      <c r="B23" s="2" t="s">
        <v>36</v>
      </c>
      <c r="C23" s="2" t="s">
        <v>68</v>
      </c>
      <c r="D23" s="2" t="s">
        <v>37</v>
      </c>
      <c r="E23" s="4" t="s">
        <v>85</v>
      </c>
      <c r="F23" s="2" t="s">
        <v>72</v>
      </c>
      <c r="G23" s="2">
        <v>8</v>
      </c>
      <c r="H23" s="3">
        <f>VLOOKUP(F23,[1]PRAGATI!$A$3:$D$67,4,FALSE)</f>
        <v>82.69</v>
      </c>
      <c r="I23" s="3">
        <v>35</v>
      </c>
      <c r="J23" s="3">
        <f t="shared" si="0"/>
        <v>696.52</v>
      </c>
    </row>
    <row r="24" spans="1:10" ht="16.5" customHeight="1">
      <c r="A24" s="24">
        <v>21</v>
      </c>
      <c r="B24" s="2" t="s">
        <v>36</v>
      </c>
      <c r="C24" s="2" t="s">
        <v>69</v>
      </c>
      <c r="D24" s="2" t="s">
        <v>38</v>
      </c>
      <c r="E24" s="4" t="s">
        <v>85</v>
      </c>
      <c r="F24" s="2" t="s">
        <v>84</v>
      </c>
      <c r="G24" s="2">
        <v>22</v>
      </c>
      <c r="H24" s="3">
        <f>VLOOKUP(F24,[1]PRAGATI!$A$3:$D$67,4,FALSE)</f>
        <v>55.13</v>
      </c>
      <c r="I24" s="3">
        <v>35</v>
      </c>
      <c r="J24" s="3">
        <f t="shared" si="0"/>
        <v>1247.8600000000001</v>
      </c>
    </row>
    <row r="25" spans="1:10" ht="16.5" customHeight="1">
      <c r="A25" s="24">
        <v>22</v>
      </c>
      <c r="B25" s="2" t="s">
        <v>36</v>
      </c>
      <c r="C25" s="2" t="s">
        <v>70</v>
      </c>
      <c r="D25" s="2" t="s">
        <v>39</v>
      </c>
      <c r="E25" s="4" t="s">
        <v>85</v>
      </c>
      <c r="F25" s="7" t="s">
        <v>87</v>
      </c>
      <c r="G25" s="2">
        <v>47</v>
      </c>
      <c r="H25" s="3">
        <f>VLOOKUP(F25,[1]PRAGATI!$A$3:$D$67,4,FALSE)</f>
        <v>130.1</v>
      </c>
      <c r="I25" s="3">
        <v>35</v>
      </c>
      <c r="J25" s="3">
        <f t="shared" si="0"/>
        <v>6149.7</v>
      </c>
    </row>
    <row r="26" spans="1:10" ht="16.5" customHeight="1">
      <c r="A26" s="25">
        <v>23</v>
      </c>
      <c r="B26" s="2" t="s">
        <v>36</v>
      </c>
      <c r="C26" s="2" t="s">
        <v>71</v>
      </c>
      <c r="D26" s="2" t="s">
        <v>40</v>
      </c>
      <c r="E26" s="4" t="s">
        <v>85</v>
      </c>
      <c r="F26" s="2" t="s">
        <v>75</v>
      </c>
      <c r="G26" s="2">
        <v>10</v>
      </c>
      <c r="H26" s="3">
        <f>VLOOKUP(F26,[1]PRAGATI!$A$3:$D$67,4,FALSE)</f>
        <v>55.13</v>
      </c>
      <c r="I26" s="3">
        <v>35</v>
      </c>
      <c r="J26" s="3">
        <f t="shared" si="0"/>
        <v>586.30000000000007</v>
      </c>
    </row>
    <row r="27" spans="1:10">
      <c r="A27" s="21" t="s">
        <v>88</v>
      </c>
      <c r="B27" s="22"/>
      <c r="C27" s="22"/>
      <c r="D27" s="22"/>
      <c r="E27" s="22"/>
      <c r="F27" s="22"/>
      <c r="G27" s="22"/>
      <c r="H27" s="22"/>
      <c r="I27" s="23"/>
      <c r="J27" s="6">
        <f>ROUND(SUM(J4:J26),0)</f>
        <v>55070</v>
      </c>
    </row>
    <row r="28" spans="1:10" ht="15" customHeight="1">
      <c r="A28" s="15" t="s">
        <v>41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0" ht="15" customHeight="1">
      <c r="A29" s="15" t="s">
        <v>90</v>
      </c>
      <c r="B29" s="16"/>
      <c r="C29" s="16"/>
      <c r="D29" s="16"/>
      <c r="E29" s="16"/>
      <c r="F29" s="16"/>
      <c r="G29" s="16"/>
      <c r="H29" s="16"/>
      <c r="I29" s="16"/>
      <c r="J29" s="17"/>
    </row>
    <row r="30" spans="1:10" ht="30" customHeight="1">
      <c r="A30" s="18" t="s">
        <v>42</v>
      </c>
      <c r="B30" s="19"/>
      <c r="C30" s="19"/>
      <c r="D30" s="19"/>
      <c r="E30" s="19"/>
      <c r="F30" s="19"/>
      <c r="G30" s="19"/>
      <c r="H30" s="19"/>
      <c r="I30" s="19"/>
      <c r="J30" s="20"/>
    </row>
    <row r="31" spans="1:10">
      <c r="G31" s="5">
        <f>SUM(G4:G26)</f>
        <v>654</v>
      </c>
    </row>
  </sheetData>
  <sortState ref="B4:J26">
    <sortCondition ref="B4:B26"/>
  </sortState>
  <mergeCells count="9">
    <mergeCell ref="H1:J1"/>
    <mergeCell ref="H2:J2"/>
    <mergeCell ref="A1:G1"/>
    <mergeCell ref="A2:G2"/>
    <mergeCell ref="A30:J30"/>
    <mergeCell ref="A28:J28"/>
    <mergeCell ref="A29:J29"/>
    <mergeCell ref="A27:I27"/>
    <mergeCell ref="A26"/>
  </mergeCells>
  <conditionalFormatting sqref="C1:C1048576">
    <cfRule type="duplicateValues" dxfId="1" priority="2"/>
    <cfRule type="duplicateValues" dxfId="0" priority="1"/>
  </conditionalFormatting>
  <pageMargins left="0.5500000000000000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2025-04-17T07:13:32Z</cp:lastPrinted>
  <dcterms:created xsi:type="dcterms:W3CDTF">2025-04-05T06:04:10Z</dcterms:created>
  <dcterms:modified xsi:type="dcterms:W3CDTF">2025-04-17T07:14:04Z</dcterms:modified>
</cp:coreProperties>
</file>