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Invoice!$A$3:$K$16</definedName>
  </definedNames>
  <calcPr calcId="124519"/>
</workbook>
</file>

<file path=xl/calcChain.xml><?xml version="1.0" encoding="utf-8"?>
<calcChain xmlns="http://schemas.openxmlformats.org/spreadsheetml/2006/main">
  <c r="H16" i="1"/>
  <c r="G16"/>
  <c r="I5"/>
  <c r="K5" s="1"/>
  <c r="I6"/>
  <c r="K6" s="1"/>
  <c r="I7"/>
  <c r="K7" s="1"/>
  <c r="I8"/>
  <c r="K8" s="1"/>
  <c r="I9"/>
  <c r="K9" s="1"/>
  <c r="I10"/>
  <c r="K10" s="1"/>
  <c r="I11"/>
  <c r="K11" s="1"/>
  <c r="I12"/>
  <c r="K12" s="1"/>
  <c r="I4"/>
  <c r="K4" s="1"/>
  <c r="K13" l="1"/>
</calcChain>
</file>

<file path=xl/sharedStrings.xml><?xml version="1.0" encoding="utf-8"?>
<sst xmlns="http://schemas.openxmlformats.org/spreadsheetml/2006/main" count="62" uniqueCount="52">
  <si>
    <t>INVOICE
PRAGATI LOGISTICS,SAMANTA SAHI KHUNTIA LANE,8984191006
GST No:21AGHPB9356M1Z9</t>
  </si>
  <si>
    <t>09/11/2024</t>
  </si>
  <si>
    <t>13251</t>
  </si>
  <si>
    <t>01/11/2024</t>
  </si>
  <si>
    <t>3238</t>
  </si>
  <si>
    <t>16/11/2024</t>
  </si>
  <si>
    <t>3268,3269</t>
  </si>
  <si>
    <t>21/11/2024</t>
  </si>
  <si>
    <t>4518/4519/4520</t>
  </si>
  <si>
    <t>23/11/2024</t>
  </si>
  <si>
    <t>13280</t>
  </si>
  <si>
    <t>27/11/2024</t>
  </si>
  <si>
    <t>13292</t>
  </si>
  <si>
    <t>28/11/2024</t>
  </si>
  <si>
    <t>13297</t>
  </si>
  <si>
    <t>30/11/2024</t>
  </si>
  <si>
    <t>13315</t>
  </si>
  <si>
    <t>13305</t>
  </si>
  <si>
    <t>Thanking you for your business.
PRAGATI LOGISTICS</t>
  </si>
  <si>
    <t>Kindly, verify &amp; confirm within 7 days, else GST will be filed by 20th DEC, 2024. 
GST to be paid by Consignor under Reverse Charge Mechanism(RCM) as per GST.</t>
  </si>
  <si>
    <t>GOKARNAPUR</t>
  </si>
  <si>
    <t>BADAKERA</t>
  </si>
  <si>
    <t>HUMMA</t>
  </si>
  <si>
    <t>RAYAGADA</t>
  </si>
  <si>
    <t>DANDAMUKUNDAPUR</t>
  </si>
  <si>
    <t>JAGATSINGHPUR</t>
  </si>
  <si>
    <t>DORADA</t>
  </si>
  <si>
    <t>CHARICHHAKA</t>
  </si>
  <si>
    <t>CTC</t>
  </si>
  <si>
    <t>PL/JA/17890</t>
  </si>
  <si>
    <t>PL/JA/18779</t>
  </si>
  <si>
    <t>PL/JA/18955</t>
  </si>
  <si>
    <t>PL/JA/19221</t>
  </si>
  <si>
    <t>PL/JA/19413</t>
  </si>
  <si>
    <t>PL/JA/19656</t>
  </si>
  <si>
    <t>PL/JA/19727</t>
  </si>
  <si>
    <t>PL/JA/19920</t>
  </si>
  <si>
    <t>PL/JA/19919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</si>
  <si>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</si>
  <si>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</si>
  <si>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</si>
  <si>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</si>
  <si>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</si>
  <si>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</si>
  <si>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</si>
  <si>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</si>
  <si>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</si>
  <si>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AMOUNT</t>
  </si>
  <si>
    <t xml:space="preserve">BIOSTADT INDIA LTD
Address:BIOSTADT INDIA LIMITED NA, CONTANMENT ROAD,K.K. BHAVSINKA CAMPUS-753001 ODISHA,9337388992
GST No:21AACCB1830G1ZF
</t>
  </si>
  <si>
    <t xml:space="preserve">Bill Date:30/11/2024
Bill NO : 28305
Total Amount: 4419.00
</t>
  </si>
  <si>
    <t>LR CH.</t>
  </si>
  <si>
    <t>(RUPEES FOUR THOUSAND FOUR HUNDRED NINETEEN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</si>
</sst>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5</xdr:col>
      <xdr:colOff>485775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399097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R7" sqref="R7"/>
    </sheetView>
  </sheetViews>
  <sheetFormatPr defaultRowHeight="15"/>
  <cols>
    <col min="1" max="1" width="3.85546875" style="1" customWidth="1"/>
    <col min="2" max="2" width="10.85546875" style="1" customWidth="1"/>
    <col min="3" max="3" width="11.85546875" style="1" customWidth="1"/>
    <col min="4" max="4" width="6.42578125" style="1" bestFit="1" customWidth="1"/>
    <col min="5" max="5" width="20.85546875" style="1" bestFit="1" customWidth="1"/>
    <col min="6" max="6" width="10" style="1" customWidth="1"/>
    <col min="7" max="7" width="4.85546875" style="1" bestFit="1" customWidth="1"/>
    <col min="8" max="8" width="7.140625" style="1" bestFit="1" customWidth="1"/>
    <col min="9" max="9" width="5.42578125" style="2" bestFit="1" customWidth="1"/>
    <col min="10" max="10" width="7.57031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21"/>
      <c r="B1" s="21"/>
      <c r="C1" s="21"/>
      <c r="D1" s="21"/>
      <c r="E1" s="21"/>
      <c r="F1" s="21"/>
      <c r="G1" s="15" t="s">
        <v>0</v>
      </c>
      <c r="H1" s="15"/>
      <c r="I1" s="15"/>
      <c r="J1" s="15"/>
      <c r="K1" s="15"/>
    </row>
    <row r="2" spans="1:11" ht="73.5" customHeight="1">
      <c r="A2" s="22" t="s">
        <v>48</v>
      </c>
      <c r="B2" s="22"/>
      <c r="C2" s="22"/>
      <c r="D2" s="22"/>
      <c r="E2" s="22"/>
      <c r="F2" s="22"/>
      <c r="G2" s="15" t="s">
        <v>49</v>
      </c>
      <c r="H2" s="15"/>
      <c r="I2" s="15"/>
      <c r="J2" s="15"/>
      <c r="K2" s="15"/>
    </row>
    <row r="3" spans="1:11" s="3" customFormat="1">
      <c r="A3" s="4" t="s">
        <v>38</v>
      </c>
      <c r="B3" s="4" t="s">
        <v>39</v>
      </c>
      <c r="C3" s="4" t="s">
        <v>40</v>
      </c>
      <c r="D3" s="4" t="s">
        <v>41</v>
      </c>
      <c r="E3" s="4" t="s">
        <v>42</v>
      </c>
      <c r="F3" s="4" t="s">
        <v>43</v>
      </c>
      <c r="G3" s="8" t="s">
        <v>44</v>
      </c>
      <c r="H3" s="8" t="s">
        <v>45</v>
      </c>
      <c r="I3" s="7" t="s">
        <v>46</v>
      </c>
      <c r="J3" s="7" t="s">
        <v>50</v>
      </c>
      <c r="K3" s="7" t="s">
        <v>47</v>
      </c>
    </row>
    <row r="4" spans="1:11" s="19" customFormat="1">
      <c r="A4" s="20">
        <v>1</v>
      </c>
      <c r="B4" s="16" t="s">
        <v>3</v>
      </c>
      <c r="C4" s="16" t="s">
        <v>29</v>
      </c>
      <c r="D4" s="17" t="s">
        <v>28</v>
      </c>
      <c r="E4" s="16" t="s">
        <v>20</v>
      </c>
      <c r="F4" s="16" t="s">
        <v>4</v>
      </c>
      <c r="G4" s="16">
        <v>5</v>
      </c>
      <c r="H4" s="16">
        <v>38</v>
      </c>
      <c r="I4" s="18">
        <f>VLOOKUP(E4,'[1]BIOSTARDT INDIA'!$C$3:$E$309,3,FALSE)</f>
        <v>3.75</v>
      </c>
      <c r="J4" s="18">
        <v>20</v>
      </c>
      <c r="K4" s="18">
        <f>50*I4+J4</f>
        <v>207.5</v>
      </c>
    </row>
    <row r="5" spans="1:11" s="19" customFormat="1">
      <c r="A5" s="20">
        <v>2</v>
      </c>
      <c r="B5" s="16" t="s">
        <v>1</v>
      </c>
      <c r="C5" s="16" t="s">
        <v>30</v>
      </c>
      <c r="D5" s="17" t="s">
        <v>28</v>
      </c>
      <c r="E5" s="16" t="s">
        <v>21</v>
      </c>
      <c r="F5" s="16" t="s">
        <v>2</v>
      </c>
      <c r="G5" s="16">
        <v>2</v>
      </c>
      <c r="H5" s="16">
        <v>5</v>
      </c>
      <c r="I5" s="18">
        <f>VLOOKUP(E5,'[1]BIOSTARDT INDIA'!$C$3:$E$309,3,FALSE)</f>
        <v>3.75</v>
      </c>
      <c r="J5" s="18">
        <v>20</v>
      </c>
      <c r="K5" s="18">
        <f>50*I5+J5</f>
        <v>207.5</v>
      </c>
    </row>
    <row r="6" spans="1:11" s="19" customFormat="1">
      <c r="A6" s="20">
        <v>3</v>
      </c>
      <c r="B6" s="16" t="s">
        <v>5</v>
      </c>
      <c r="C6" s="16" t="s">
        <v>31</v>
      </c>
      <c r="D6" s="17" t="s">
        <v>28</v>
      </c>
      <c r="E6" s="16" t="s">
        <v>22</v>
      </c>
      <c r="F6" s="16" t="s">
        <v>6</v>
      </c>
      <c r="G6" s="16">
        <v>9</v>
      </c>
      <c r="H6" s="16">
        <v>108</v>
      </c>
      <c r="I6" s="18">
        <f>VLOOKUP(E6,'[1]BIOSTARDT INDIA'!$C$3:$E$309,3,FALSE)</f>
        <v>3</v>
      </c>
      <c r="J6" s="18">
        <v>20</v>
      </c>
      <c r="K6" s="18">
        <f t="shared" ref="K5:K12" si="0">H6*I6+J6</f>
        <v>344</v>
      </c>
    </row>
    <row r="7" spans="1:11" s="19" customFormat="1" ht="34.5" customHeight="1">
      <c r="A7" s="20">
        <v>4</v>
      </c>
      <c r="B7" s="16" t="s">
        <v>7</v>
      </c>
      <c r="C7" s="16" t="s">
        <v>32</v>
      </c>
      <c r="D7" s="17" t="s">
        <v>28</v>
      </c>
      <c r="E7" s="16" t="s">
        <v>23</v>
      </c>
      <c r="F7" s="16" t="s">
        <v>8</v>
      </c>
      <c r="G7" s="16">
        <v>1</v>
      </c>
      <c r="H7" s="16">
        <v>300</v>
      </c>
      <c r="I7" s="18">
        <f>VLOOKUP(E7,'[1]BIOSTARDT INDIA'!$C$3:$E$309,3,FALSE)</f>
        <v>4.88</v>
      </c>
      <c r="J7" s="18">
        <v>20</v>
      </c>
      <c r="K7" s="18">
        <f t="shared" si="0"/>
        <v>1484</v>
      </c>
    </row>
    <row r="8" spans="1:11" s="19" customFormat="1">
      <c r="A8" s="20">
        <v>5</v>
      </c>
      <c r="B8" s="16" t="s">
        <v>9</v>
      </c>
      <c r="C8" s="16" t="s">
        <v>33</v>
      </c>
      <c r="D8" s="17" t="s">
        <v>28</v>
      </c>
      <c r="E8" s="16" t="s">
        <v>24</v>
      </c>
      <c r="F8" s="16" t="s">
        <v>10</v>
      </c>
      <c r="G8" s="16">
        <v>15</v>
      </c>
      <c r="H8" s="16">
        <v>266</v>
      </c>
      <c r="I8" s="18">
        <f>VLOOKUP(E8,'[1]BIOSTARDT INDIA'!$C$3:$E$309,3,FALSE)</f>
        <v>3</v>
      </c>
      <c r="J8" s="18">
        <v>20</v>
      </c>
      <c r="K8" s="18">
        <f t="shared" si="0"/>
        <v>818</v>
      </c>
    </row>
    <row r="9" spans="1:11" s="19" customFormat="1">
      <c r="A9" s="20">
        <v>6</v>
      </c>
      <c r="B9" s="16" t="s">
        <v>11</v>
      </c>
      <c r="C9" s="16" t="s">
        <v>34</v>
      </c>
      <c r="D9" s="17" t="s">
        <v>28</v>
      </c>
      <c r="E9" s="16" t="s">
        <v>25</v>
      </c>
      <c r="F9" s="16" t="s">
        <v>12</v>
      </c>
      <c r="G9" s="16">
        <v>4</v>
      </c>
      <c r="H9" s="16">
        <v>26</v>
      </c>
      <c r="I9" s="18">
        <f>VLOOKUP(E9,'[1]BIOSTARDT INDIA'!$C$3:$E$309,3,FALSE)</f>
        <v>3</v>
      </c>
      <c r="J9" s="18">
        <v>20</v>
      </c>
      <c r="K9" s="18">
        <f>50*I9+J9</f>
        <v>170</v>
      </c>
    </row>
    <row r="10" spans="1:11" s="19" customFormat="1">
      <c r="A10" s="20">
        <v>7</v>
      </c>
      <c r="B10" s="16" t="s">
        <v>13</v>
      </c>
      <c r="C10" s="16" t="s">
        <v>35</v>
      </c>
      <c r="D10" s="17" t="s">
        <v>28</v>
      </c>
      <c r="E10" s="16" t="s">
        <v>26</v>
      </c>
      <c r="F10" s="16" t="s">
        <v>14</v>
      </c>
      <c r="G10" s="16">
        <v>5</v>
      </c>
      <c r="H10" s="16">
        <v>39</v>
      </c>
      <c r="I10" s="18">
        <f>VLOOKUP(E10,'[1]BIOSTARDT INDIA'!$C$3:$E$309,3,FALSE)</f>
        <v>3</v>
      </c>
      <c r="J10" s="18">
        <v>20</v>
      </c>
      <c r="K10" s="18">
        <f>50*I10+J10</f>
        <v>170</v>
      </c>
    </row>
    <row r="11" spans="1:11" s="19" customFormat="1">
      <c r="A11" s="20">
        <v>8</v>
      </c>
      <c r="B11" s="16" t="s">
        <v>15</v>
      </c>
      <c r="C11" s="16" t="s">
        <v>36</v>
      </c>
      <c r="D11" s="17" t="s">
        <v>28</v>
      </c>
      <c r="E11" s="16" t="s">
        <v>26</v>
      </c>
      <c r="F11" s="16" t="s">
        <v>16</v>
      </c>
      <c r="G11" s="16">
        <v>23</v>
      </c>
      <c r="H11" s="16">
        <v>276</v>
      </c>
      <c r="I11" s="18">
        <f>VLOOKUP(E11,'[1]BIOSTARDT INDIA'!$C$3:$E$309,3,FALSE)</f>
        <v>3</v>
      </c>
      <c r="J11" s="18">
        <v>20</v>
      </c>
      <c r="K11" s="18">
        <f t="shared" si="0"/>
        <v>848</v>
      </c>
    </row>
    <row r="12" spans="1:11" s="19" customFormat="1">
      <c r="A12" s="20">
        <v>9</v>
      </c>
      <c r="B12" s="16" t="s">
        <v>15</v>
      </c>
      <c r="C12" s="16" t="s">
        <v>37</v>
      </c>
      <c r="D12" s="17" t="s">
        <v>28</v>
      </c>
      <c r="E12" s="16" t="s">
        <v>27</v>
      </c>
      <c r="F12" s="16" t="s">
        <v>17</v>
      </c>
      <c r="G12" s="16">
        <v>2</v>
      </c>
      <c r="H12" s="16">
        <v>10</v>
      </c>
      <c r="I12" s="18">
        <f>VLOOKUP(E12,'[1]BIOSTARDT INDIA'!$C$3:$E$309,3,FALSE)</f>
        <v>3</v>
      </c>
      <c r="J12" s="18">
        <v>20</v>
      </c>
      <c r="K12" s="18">
        <f>50*I12+J12</f>
        <v>170</v>
      </c>
    </row>
    <row r="13" spans="1:11" s="3" customFormat="1">
      <c r="A13" s="9" t="s">
        <v>51</v>
      </c>
      <c r="B13" s="10"/>
      <c r="C13" s="10"/>
      <c r="D13" s="10"/>
      <c r="E13" s="10"/>
      <c r="F13" s="10"/>
      <c r="G13" s="10"/>
      <c r="H13" s="10"/>
      <c r="I13" s="11"/>
      <c r="J13" s="12"/>
      <c r="K13" s="5">
        <f>ROUND(SUM(K4:K12),0)</f>
        <v>4419</v>
      </c>
    </row>
    <row r="14" spans="1:11" s="3" customFormat="1" ht="30" customHeight="1">
      <c r="A14" s="13" t="s">
        <v>19</v>
      </c>
      <c r="B14" s="13"/>
      <c r="C14" s="13"/>
      <c r="D14" s="13"/>
      <c r="E14" s="13"/>
      <c r="F14" s="13"/>
      <c r="G14" s="13"/>
      <c r="H14" s="13"/>
      <c r="I14" s="14"/>
      <c r="J14" s="14"/>
      <c r="K14" s="14"/>
    </row>
    <row r="15" spans="1:11" s="3" customFormat="1" ht="30" customHeight="1">
      <c r="A15" s="13" t="s">
        <v>18</v>
      </c>
      <c r="B15" s="13"/>
      <c r="C15" s="13"/>
      <c r="D15" s="13"/>
      <c r="E15" s="13"/>
      <c r="F15" s="13"/>
      <c r="G15" s="13"/>
      <c r="H15" s="13"/>
      <c r="I15" s="14"/>
      <c r="J15" s="14"/>
      <c r="K15" s="14"/>
    </row>
    <row r="16" spans="1:11">
      <c r="G16" s="6">
        <f>SUM(G4:G12)</f>
        <v>66</v>
      </c>
      <c r="H16" s="6">
        <f>SUM(H4:H12)</f>
        <v>1068</v>
      </c>
    </row>
  </sheetData>
  <sortState ref="B4:H12">
    <sortCondition ref="B4"/>
  </sortState>
  <mergeCells count="7">
    <mergeCell ref="G1:K1"/>
    <mergeCell ref="G2:K2"/>
    <mergeCell ref="A2:F2"/>
    <mergeCell ref="A1:F1"/>
    <mergeCell ref="A13:J13"/>
    <mergeCell ref="A14:K14"/>
    <mergeCell ref="A15:K15"/>
  </mergeCells>
  <conditionalFormatting sqref="C3">
    <cfRule type="duplicateValues" dxfId="0" priority="2"/>
  </conditionalFormatting>
  <pageMargins left="0.1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2024-12-16T13:29:52Z</cp:lastPrinted>
  <dcterms:created xsi:type="dcterms:W3CDTF">2024-12-11T06:21:26Z</dcterms:created>
  <dcterms:modified xsi:type="dcterms:W3CDTF">2024-12-16T13:29:52Z</dcterms:modified>
</cp:coreProperties>
</file>