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Invoice!$A$4:$N$89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7" i="1" l="1"/>
  <c r="G87" i="1"/>
  <c r="L8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6" i="1"/>
  <c r="I6" i="1"/>
  <c r="J6" i="1"/>
  <c r="L6" i="1" l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L8" i="1" s="1"/>
  <c r="J7" i="1"/>
  <c r="I7" i="1"/>
  <c r="L7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<sst xmlns="http://schemas.openxmlformats.org/spreadsheetml/2006/main" count="1114" uniqueCount="603">
  <si>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</si>
  <si>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</si>
  <si>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</si>
  <si>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</si>
  <si>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</si>
  <si>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</si>
  <si>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</si>
  <si>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</si>
  <si>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</si>
  <si>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</si>
  <si>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</si>
  <si>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</si>
  <si>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</si>
  <si>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</si>
  <si>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</si>
  <si>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</si>
  <si>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</si>
  <si>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</si>
  <si>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</si>
  <si>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</si>
  <si>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</si>
  <si>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</si>
  <si>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</si>
  <si>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</si>
  <si>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</si>
  <si>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</si>
  <si>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</si>
  <si>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</si>
  <si>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</si>
  <si>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</si>
  <si>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</si>
  <si>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</si>
  <si>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</si>
  <si>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</si>
  <si>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</si>
  <si>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</si>
  <si>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</si>
  <si>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</si>
  <si>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</si>
  <si>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</si>
  <si>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</si>
  <si>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</si>
  <si>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</si>
  <si>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</si>
  <si>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</si>
  <si>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</si>
  <si>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</si>
  <si>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</si>
  <si>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</si>
  <si>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</si>
  <si>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</si>
  <si>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</si>
  <si>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</si>
  <si>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</si>
  <si>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</si>
  <si>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</si>
  <si>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</si>
  <si>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</si>
  <si>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</si>
  <si>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</si>
  <si>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</si>
  <si>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</si>
  <si>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</si>
  <si>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</si>
  <si>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</si>
  <si>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</si>
  <si>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</si>
  <si>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</si>
  <si>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</si>
  <si>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</si>
  <si>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</si>
  <si>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</si>
  <si>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</si>
  <si>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</si>
  <si>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</si>
  <si>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</si>
  <si>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</si>
  <si>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</si>
  <si>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</si>
  <si>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</si>
  <si>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</si>
  <si>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</si>
  <si>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</si>
  <si>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</si>
  <si>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</si>
  <si>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</si>
  <si>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</si>
  <si>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</si>
  <si>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</si>
  <si>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</si>
  <si>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</si>
  <si>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</si>
  <si>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</si>
  <si>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</si>
  <si>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</si>
  <si>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</si>
  <si>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</si>
  <si>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</si>
  <si>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</si>
  <si>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</si>
  <si>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</si>
  <si>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</si>
  <si>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</si>
  <si>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</si>
  <si>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</si>
  <si>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</si>
  <si>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</si>
  <si>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</si>
  <si>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</si>
  <si>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</si>
  <si>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</si>
  <si>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</si>
  <si>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</si>
  <si>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</si>
  <si>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</si>
  <si>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</si>
  <si>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</si>
  <si>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</si>
  <si>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</si>
  <si>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</si>
  <si>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</si>
  <si>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</si>
  <si>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</si>
  <si>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</si>
  <si>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</si>
  <si>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</si>
  <si>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</si>
  <si>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</si>
  <si>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</si>
  <si>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</si>
  <si>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</si>
  <si>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</si>
  <si>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</si>
  <si>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</si>
  <si>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</si>
  <si>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</si>
  <si>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</si>
  <si>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</si>
  <si>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</si>
  <si>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</si>
  <si>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</si>
  <si>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</si>
  <si>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</si>
  <si>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</si>
  <si>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</si>
  <si>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</si>
  <si>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</si>
  <si>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</si>
  <si>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</si>
  <si>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</si>
  <si>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</si>
  <si>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</si>
  <si>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</si>
  <si>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</si>
  <si>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</si>
  <si>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</si>
  <si>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</si>
  <si>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</si>
  <si>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</si>
  <si>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</si>
  <si>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</si>
  <si>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</si>
  <si>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</si>
  <si>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</si>
  <si>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</si>
  <si>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</si>
  <si>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</si>
  <si>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</si>
  <si>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</si>
  <si>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</si>
  <si>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</si>
  <si>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</si>
  <si>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</si>
  <si>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</si>
  <si>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</si>
  <si>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</si>
  <si>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</si>
  <si>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</si>
  <si>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</si>
  <si>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</si>
  <si>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</si>
  <si>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</si>
  <si>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</si>
  <si>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</si>
  <si>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</si>
  <si>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</si>
  <si>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</si>
  <si>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</si>
  <si>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</si>
  <si>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</si>
  <si>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</si>
  <si>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</si>
  <si>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</si>
  <si>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</si>
  <si>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</si>
  <si>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</si>
  <si>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</si>
  <si>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</si>
  <si>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</si>
  <si>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</si>
  <si>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</si>
  <si>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</si>
  <si>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</si>
  <si>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</si>
  <si>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</si>
  <si>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</si>
  <si>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</si>
  <si>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</si>
  <si>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</si>
  <si>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</si>
  <si>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</si>
  <si>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</si>
  <si>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</si>
  <si>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</si>
  <si>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</si>
  <si>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</si>
  <si>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</si>
  <si>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</si>
  <si>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</si>
  <si>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</si>
  <si>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</si>
  <si>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</si>
  <si>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</si>
  <si>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</si>
  <si>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</si>
  <si>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</si>
  <si>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</si>
  <si>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</si>
  <si>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</si>
  <si>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</si>
  <si>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</si>
  <si>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</si>
  <si>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</si>
  <si>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</si>
  <si>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</si>
  <si>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</si>
  <si>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</si>
  <si>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</si>
  <si>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</si>
  <si>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</si>
  <si>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</si>
  <si>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</si>
  <si>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</si>
  <si>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</si>
  <si>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</si>
  <si>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</si>
  <si>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</si>
  <si>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</si>
  <si>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</si>
  <si>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</si>
  <si>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</si>
  <si>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</si>
  <si>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</si>
  <si>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</si>
  <si>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</si>
  <si>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</si>
  <si>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</si>
  <si>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</si>
  <si>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</si>
  <si>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</si>
  <si>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</si>
  <si>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</si>
  <si>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</si>
  <si>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</si>
  <si>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</si>
  <si>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</si>
  <si>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</si>
  <si>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</si>
  <si>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</si>
  <si>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</si>
  <si>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</si>
  <si>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</si>
  <si>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</si>
  <si>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</si>
  <si>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</si>
  <si>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</si>
  <si>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</si>
  <si>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</si>
  <si>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</si>
  <si>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</si>
  <si>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</si>
  <si>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</si>
  <si>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</si>
  <si>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</si>
  <si>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</si>
  <si>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</si>
  <si>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</si>
  <si>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</si>
  <si>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</si>
  <si>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</si>
  <si>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</si>
  <si>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</si>
  <si>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</si>
  <si>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</si>
  <si>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</si>
  <si>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</si>
  <si>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</si>
  <si>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</si>
  <si>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</si>
  <si>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</si>
  <si>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</si>
  <si>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</si>
  <si>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</si>
  <si>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</si>
  <si>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</si>
  <si>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</si>
  <si>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</si>
  <si>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</si>
  <si>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</si>
  <si>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</si>
  <si>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</si>
  <si>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</si>
  <si>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</si>
  <si>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</si>
  <si>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</si>
  <si>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</si>
  <si>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</si>
  <si>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</si>
  <si>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</si>
  <si>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</si>
  <si>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</si>
  <si>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</si>
  <si>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</si>
  <si>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</si>
  <si>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</si>
  <si>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</si>
  <si>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</si>
  <si>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</si>
  <si>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</si>
  <si>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</si>
  <si>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</si>
  <si>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</si>
  <si>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</si>
  <si>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</si>
  <si>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</si>
  <si>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</si>
  <si>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</si>
  <si>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</si>
  <si>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</si>
  <si>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</si>
  <si>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</si>
  <si>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</si>
  <si>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</si>
  <si>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</si>
  <si>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</si>
  <si>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</si>
  <si>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</si>
  <si>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</si>
  <si>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</si>
  <si>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TARINI TRADERS</t>
  </si>
  <si>
    <t>JAGANNATH TRADERS</t>
  </si>
  <si>
    <t>SIDDHI BINAYAK</t>
  </si>
  <si>
    <t>ASHOK STORE</t>
  </si>
  <si>
    <t>TRIMULA ENTERPRISES</t>
  </si>
  <si>
    <t>PRATHI RAMA RAO AND SONS</t>
  </si>
  <si>
    <t>G AND S ASSOCIATES</t>
  </si>
  <si>
    <t>CHANDPUR</t>
  </si>
  <si>
    <t>NAYAK HARDWARE STORE</t>
  </si>
  <si>
    <t>HIND HARDWARE</t>
  </si>
  <si>
    <t>TULSIPUR (KHURDA)</t>
  </si>
  <si>
    <t>JANARDAN STORE</t>
  </si>
  <si>
    <t>JAY JAGANNATH HARDWARE PAINT AND DOOR</t>
  </si>
  <si>
    <t>MAA ELECTRICAL AND PAINTS</t>
  </si>
  <si>
    <t>MAA KHANDURAI GENERAL STORE</t>
  </si>
  <si>
    <t>MADHUSUDAN TRADERS</t>
  </si>
  <si>
    <t>KAKATPUR</t>
  </si>
  <si>
    <t>DUBURI</t>
  </si>
  <si>
    <t>OM SHANTI HARDWARE</t>
  </si>
  <si>
    <t>HARIPUR HAT</t>
  </si>
  <si>
    <t>SANTOSHI HARDWARE AND PAINTS</t>
  </si>
  <si>
    <t>SANKHACHILA</t>
  </si>
  <si>
    <t>SIVANSHI RETAIL</t>
  </si>
  <si>
    <t>04/10/2025</t>
  </si>
  <si>
    <t>PL/JA/12060</t>
  </si>
  <si>
    <t>671</t>
  </si>
  <si>
    <t>PL/JA/12065</t>
  </si>
  <si>
    <t>666</t>
  </si>
  <si>
    <t>JASIPUR</t>
  </si>
  <si>
    <t>MAA TARINI ENTERPRISES</t>
  </si>
  <si>
    <t>08/10/2025</t>
  </si>
  <si>
    <t>JA/189</t>
  </si>
  <si>
    <t>PL/DO/10234</t>
  </si>
  <si>
    <t>JAJPUR TOWN</t>
  </si>
  <si>
    <t>PATRA SANITARY AND HARDWARE</t>
  </si>
  <si>
    <t>PL/DO/10235</t>
  </si>
  <si>
    <t>682</t>
  </si>
  <si>
    <t>PL/DO/10259</t>
  </si>
  <si>
    <t>690</t>
  </si>
  <si>
    <t>PL/MA/06884</t>
  </si>
  <si>
    <t>659</t>
  </si>
  <si>
    <t>MAA MANGALA TRADING CO</t>
  </si>
  <si>
    <t>PL/MA/06898</t>
  </si>
  <si>
    <t>683</t>
  </si>
  <si>
    <t>SAHU HARDWARE</t>
  </si>
  <si>
    <t>PL/MA/06902</t>
  </si>
  <si>
    <t>675</t>
  </si>
  <si>
    <t>PL/MA/06903</t>
  </si>
  <si>
    <t>673</t>
  </si>
  <si>
    <t>PL/MA/06909</t>
  </si>
  <si>
    <t>687</t>
  </si>
  <si>
    <t>PL/MA/06915</t>
  </si>
  <si>
    <t>676</t>
  </si>
  <si>
    <t>BEGUNIAPADA</t>
  </si>
  <si>
    <t>RAMACHANDI ENTERPRISES</t>
  </si>
  <si>
    <t>PL/MA/06928</t>
  </si>
  <si>
    <t>678</t>
  </si>
  <si>
    <t>09/10/2025</t>
  </si>
  <si>
    <t>PL/JA/12225</t>
  </si>
  <si>
    <t>680</t>
  </si>
  <si>
    <t>BHAPUR</t>
  </si>
  <si>
    <t>DEEPAK HARDWARE</t>
  </si>
  <si>
    <t>PL/JA/12226</t>
  </si>
  <si>
    <t>677</t>
  </si>
  <si>
    <t>10/10/2025</t>
  </si>
  <si>
    <t>PL/JA/12354</t>
  </si>
  <si>
    <t>681</t>
  </si>
  <si>
    <t>SHANTILATA TRADERS</t>
  </si>
  <si>
    <t>PL/JA/12374</t>
  </si>
  <si>
    <t>694</t>
  </si>
  <si>
    <t>PL/JA/12375</t>
  </si>
  <si>
    <t>696</t>
  </si>
  <si>
    <t>PL/JA/12462</t>
  </si>
  <si>
    <t>688</t>
  </si>
  <si>
    <t>MARSHAGHAI</t>
  </si>
  <si>
    <t>MAA SARALA HARDWARE AND PAINTS</t>
  </si>
  <si>
    <t>11/10/2025</t>
  </si>
  <si>
    <t>PL/DO/10421</t>
  </si>
  <si>
    <t>697</t>
  </si>
  <si>
    <t>PL/MA/07063</t>
  </si>
  <si>
    <t>706</t>
  </si>
  <si>
    <t>MAA BASULI STORES</t>
  </si>
  <si>
    <t>12/10/2025</t>
  </si>
  <si>
    <t>PL/DO/10459</t>
  </si>
  <si>
    <t>705</t>
  </si>
  <si>
    <t>13/10/2025</t>
  </si>
  <si>
    <t>PL/JA/12478</t>
  </si>
  <si>
    <t>709</t>
  </si>
  <si>
    <t>14/10/2025</t>
  </si>
  <si>
    <t>PL/DO/10558</t>
  </si>
  <si>
    <t>714</t>
  </si>
  <si>
    <t>PL/JA/12538</t>
  </si>
  <si>
    <t>707</t>
  </si>
  <si>
    <t>PL/JA/12542</t>
  </si>
  <si>
    <t>711</t>
  </si>
  <si>
    <t>APPOLO ELECTRICAL RAIRANGPUR</t>
  </si>
  <si>
    <t>PL/MA/07181</t>
  </si>
  <si>
    <t>712</t>
  </si>
  <si>
    <t>CHITRADA</t>
  </si>
  <si>
    <t>JAY MAA DURGA ENTERPRISES</t>
  </si>
  <si>
    <t>15/10/2025</t>
  </si>
  <si>
    <t>PL/MA/07230</t>
  </si>
  <si>
    <t>719</t>
  </si>
  <si>
    <t>16/10/2025</t>
  </si>
  <si>
    <t>PL/DO/10591</t>
  </si>
  <si>
    <t>718</t>
  </si>
  <si>
    <t xml:space="preserve">KRISHNA HARDWARE AND SANITARY </t>
  </si>
  <si>
    <t>PL/DO/10609</t>
  </si>
  <si>
    <t>717</t>
  </si>
  <si>
    <t>PL/DO/10614</t>
  </si>
  <si>
    <t>PL/DO/10621</t>
  </si>
  <si>
    <t>716</t>
  </si>
  <si>
    <t>SAHOO VARIETY STORE</t>
  </si>
  <si>
    <t>PL/DO/10628</t>
  </si>
  <si>
    <t>713</t>
  </si>
  <si>
    <t>PL/MA/07278</t>
  </si>
  <si>
    <t>725</t>
  </si>
  <si>
    <t>MAA TARA TARINI AGENCY</t>
  </si>
  <si>
    <t>17/10/2025</t>
  </si>
  <si>
    <t>PL/MA/07302</t>
  </si>
  <si>
    <t>726</t>
  </si>
  <si>
    <t>PL/MA/07304</t>
  </si>
  <si>
    <t>727</t>
  </si>
  <si>
    <t>PL/MA/07319</t>
  </si>
  <si>
    <t>729</t>
  </si>
  <si>
    <t>GUNIA GOPALPUR</t>
  </si>
  <si>
    <t>DAMODAR PRADHAN</t>
  </si>
  <si>
    <t>PL/MA/07320</t>
  </si>
  <si>
    <t>724</t>
  </si>
  <si>
    <t>PL/MA/07322</t>
  </si>
  <si>
    <t>731</t>
  </si>
  <si>
    <t>SAHU AND SONS TRADERS</t>
  </si>
  <si>
    <t>18/10/2025</t>
  </si>
  <si>
    <t>PL/DO/10748</t>
  </si>
  <si>
    <t>736</t>
  </si>
  <si>
    <t>PL/DO/10749</t>
  </si>
  <si>
    <t>737</t>
  </si>
  <si>
    <t>PL/DO/10750</t>
  </si>
  <si>
    <t>733</t>
  </si>
  <si>
    <t>GADAMA</t>
  </si>
  <si>
    <t>SWASTI SATHI ENTERPRISES</t>
  </si>
  <si>
    <t>PL/MA/07339</t>
  </si>
  <si>
    <t>738</t>
  </si>
  <si>
    <t>BHADRAK PAINTS</t>
  </si>
  <si>
    <t>PL/MA/07363</t>
  </si>
  <si>
    <t>739</t>
  </si>
  <si>
    <t>BARIPADA</t>
  </si>
  <si>
    <t>SASWATA ENTERPRISES</t>
  </si>
  <si>
    <t>22/10/2025</t>
  </si>
  <si>
    <t>PL/DO/10851</t>
  </si>
  <si>
    <t>748</t>
  </si>
  <si>
    <t>PL/DO/10884</t>
  </si>
  <si>
    <t>752</t>
  </si>
  <si>
    <t>PL/DO/10885</t>
  </si>
  <si>
    <t>746</t>
  </si>
  <si>
    <t>PL/DO/10897</t>
  </si>
  <si>
    <t>744</t>
  </si>
  <si>
    <t>MAA MANGALA HARDWARE</t>
  </si>
  <si>
    <t>23/10/2025</t>
  </si>
  <si>
    <t>PL/DO/10893</t>
  </si>
  <si>
    <t>745</t>
  </si>
  <si>
    <t>NAGAPUR</t>
  </si>
  <si>
    <t>BHAGIRATHI COLOUR STORE</t>
  </si>
  <si>
    <t>PL/DO/10894</t>
  </si>
  <si>
    <t>751</t>
  </si>
  <si>
    <t>PL/DO/10898</t>
  </si>
  <si>
    <t>742</t>
  </si>
  <si>
    <t>PL/DO/10922</t>
  </si>
  <si>
    <t>754</t>
  </si>
  <si>
    <t>PL/DO/10925</t>
  </si>
  <si>
    <t>PL/MA/07498</t>
  </si>
  <si>
    <t>755</t>
  </si>
  <si>
    <t>DHANUPALI</t>
  </si>
  <si>
    <t>DASH HARDWARE</t>
  </si>
  <si>
    <t>25/10/2025</t>
  </si>
  <si>
    <t>PL/DO/10977</t>
  </si>
  <si>
    <t>759</t>
  </si>
  <si>
    <t>KANTAPADA</t>
  </si>
  <si>
    <t>SUPRAVA ENTERPRISES</t>
  </si>
  <si>
    <t>PL/DO/10987</t>
  </si>
  <si>
    <t>747</t>
  </si>
  <si>
    <t>MOHAVEER H W SANITARY</t>
  </si>
  <si>
    <t>PL/DO/10995</t>
  </si>
  <si>
    <t>757</t>
  </si>
  <si>
    <t>ODAGAON</t>
  </si>
  <si>
    <t>PATRA HARDWARE STORE</t>
  </si>
  <si>
    <t>PL/MA/07581</t>
  </si>
  <si>
    <t>758</t>
  </si>
  <si>
    <t>AR TRADERS</t>
  </si>
  <si>
    <t>27/10/2025</t>
  </si>
  <si>
    <t>PL/DO/11075</t>
  </si>
  <si>
    <t>766</t>
  </si>
  <si>
    <t>BHUBANESWAR</t>
  </si>
  <si>
    <t>PL/DO/11117</t>
  </si>
  <si>
    <t>762</t>
  </si>
  <si>
    <t>PATITA PABAN ENTERPROES</t>
  </si>
  <si>
    <t>PL/DO/11118</t>
  </si>
  <si>
    <t>764</t>
  </si>
  <si>
    <t>MAA ELECTRICALS</t>
  </si>
  <si>
    <t>PL/MA/07635</t>
  </si>
  <si>
    <t>761</t>
  </si>
  <si>
    <t>MUNDAMARAI</t>
  </si>
  <si>
    <t>SUBUDHI GENERAL STORE</t>
  </si>
  <si>
    <t>PL/MA/07641</t>
  </si>
  <si>
    <t>763</t>
  </si>
  <si>
    <t>28/10/2025</t>
  </si>
  <si>
    <t>PL/DO/11145</t>
  </si>
  <si>
    <t>773</t>
  </si>
  <si>
    <t>PL/DO/11161</t>
  </si>
  <si>
    <t>770</t>
  </si>
  <si>
    <t>PL/DO/11171</t>
  </si>
  <si>
    <t>767</t>
  </si>
  <si>
    <t>PL/DO/11176</t>
  </si>
  <si>
    <t>772</t>
  </si>
  <si>
    <t>PL/MA/07665</t>
  </si>
  <si>
    <t>771</t>
  </si>
  <si>
    <t>PL/MA/07666</t>
  </si>
  <si>
    <t>768</t>
  </si>
  <si>
    <t>PL/MA/07679</t>
  </si>
  <si>
    <t>769</t>
  </si>
  <si>
    <t>29/10/2025</t>
  </si>
  <si>
    <t>PL/DO/11259</t>
  </si>
  <si>
    <t>781</t>
  </si>
  <si>
    <t>PL/DO/11262</t>
  </si>
  <si>
    <t>782</t>
  </si>
  <si>
    <t>CHHATIA</t>
  </si>
  <si>
    <t>HARAMANI  PAINTS</t>
  </si>
  <si>
    <t>PL/DO/11275</t>
  </si>
  <si>
    <t>777</t>
  </si>
  <si>
    <t>PL/JA/13304</t>
  </si>
  <si>
    <t>775</t>
  </si>
  <si>
    <t>PL/JA/13319</t>
  </si>
  <si>
    <t>774</t>
  </si>
  <si>
    <t>30/10/2025</t>
  </si>
  <si>
    <t>PL/DO/11339</t>
  </si>
  <si>
    <t>787</t>
  </si>
  <si>
    <t>BARUAN</t>
  </si>
  <si>
    <t>SHREE DHABALEWAR BHANDAR</t>
  </si>
  <si>
    <t>PL/MA/07816</t>
  </si>
  <si>
    <t>788</t>
  </si>
  <si>
    <t>PRASIDHI ENTERPRISES</t>
  </si>
  <si>
    <t>31/10/2025</t>
  </si>
  <si>
    <t>PL/DO/11384</t>
  </si>
  <si>
    <t>786</t>
  </si>
  <si>
    <t>PL/DO/11385</t>
  </si>
  <si>
    <t>791</t>
  </si>
  <si>
    <t>PL/DO/11386</t>
  </si>
  <si>
    <t>792</t>
  </si>
  <si>
    <t>RETURN</t>
  </si>
  <si>
    <t>29/9/2025</t>
  </si>
  <si>
    <t>PL/JA/11883</t>
  </si>
  <si>
    <t>652</t>
  </si>
  <si>
    <t>(RUPEES NINETY THOUSAND SIX HUNDRED SIXTY THREE ONLY)</t>
  </si>
  <si>
    <t>Month : OCTOBER, 2025
Bill Date: 31/10/2025
Bill NO : 20096
Total Amount: 90663.00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</si>
</sst>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13" xfId="0" applyNumberFormat="1" applyFont="1" applyBorder="1" applyAlignment="1">
      <alignment horizontal="center"/>
    </xf>
    <xf numFmtId="0" fontId="0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2" fontId="0" fillId="2" borderId="1" xfId="0" applyNumberFormat="1" applyFont="1" applyFill="1" applyBorder="1"/>
    <xf numFmtId="164" fontId="0" fillId="2" borderId="0" xfId="0" applyNumberFormat="1" applyFont="1" applyFill="1" applyAlignment="1">
      <alignment wrapText="1"/>
    </xf>
    <xf numFmtId="164" fontId="1" fillId="0" borderId="13" xfId="0" applyNumberFormat="1" applyFont="1" applyBorder="1" applyAlignment="1">
      <alignment horizontal="center"/>
    </xf>
    <xf numFmtId="0" fontId="0" fillId="2" borderId="1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2" xfId="0" applyNumberFormat="1" applyFont="1" applyFill="1" applyBorder="1"/>
    <xf numFmtId="0" fontId="0" fillId="2" borderId="2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/>
    </xf>
    <xf numFmtId="0" fontId="0" fillId="2" borderId="19" xfId="0" applyNumberFormat="1" applyFont="1" applyFill="1" applyBorder="1"/>
    <xf numFmtId="0" fontId="3" fillId="2" borderId="19" xfId="0" applyNumberFormat="1" applyFont="1" applyFill="1" applyBorder="1"/>
    <xf numFmtId="0" fontId="0" fillId="2" borderId="19" xfId="0" applyNumberFormat="1" applyFont="1" applyFill="1" applyBorder="1" applyAlignment="1">
      <alignment wrapText="1"/>
    </xf>
    <xf numFmtId="164" fontId="0" fillId="2" borderId="19" xfId="0" applyNumberFormat="1" applyFont="1" applyFill="1" applyBorder="1"/>
    <xf numFmtId="2" fontId="0" fillId="2" borderId="19" xfId="0" applyNumberFormat="1" applyFont="1" applyFill="1" applyBorder="1"/>
    <xf numFmtId="0" fontId="0" fillId="2" borderId="20" xfId="0" applyNumberFormat="1" applyFont="1" applyFill="1" applyBorder="1" applyAlignment="1">
      <alignment horizontal="center"/>
    </xf>
    <xf numFmtId="0" fontId="0" fillId="2" borderId="13" xfId="0" applyNumberFormat="1" applyFont="1" applyFill="1" applyBorder="1"/>
    <xf numFmtId="0" fontId="3" fillId="2" borderId="13" xfId="0" applyNumberFormat="1" applyFont="1" applyFill="1" applyBorder="1"/>
    <xf numFmtId="164" fontId="0" fillId="2" borderId="13" xfId="0" applyNumberFormat="1" applyFont="1" applyFill="1" applyBorder="1"/>
    <xf numFmtId="2" fontId="0" fillId="2" borderId="13" xfId="0" applyNumberFormat="1" applyFont="1" applyFill="1" applyBorder="1"/>
    <xf numFmtId="2" fontId="0" fillId="2" borderId="21" xfId="0" applyNumberFormat="1" applyFont="1" applyFill="1" applyBorder="1"/>
    <xf numFmtId="2" fontId="0" fillId="2" borderId="22" xfId="0" applyNumberFormat="1" applyFont="1" applyFill="1" applyBorder="1"/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2" fontId="1" fillId="0" borderId="8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1066800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  <row r="297">
          <cell r="C297" t="str">
            <v>BAHANAGA</v>
          </cell>
          <cell r="I297">
            <v>2.82</v>
          </cell>
        </row>
        <row r="298">
          <cell r="C298" t="str">
            <v>BEGUNIAPADA</v>
          </cell>
          <cell r="I298">
            <v>3.03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>
      <selection activeCell="U8" sqref="U8"/>
    </sheetView>
  </sheetViews>
  <sheetFormatPr defaultRowHeight="15"/>
  <cols>
    <col min="1" max="1" width="3.42578125" style="8" bestFit="1" customWidth="1"/>
    <col min="2" max="2" width="10.7109375" style="8" bestFit="1" customWidth="1"/>
    <col min="3" max="3" width="12.7109375" style="8" bestFit="1" customWidth="1"/>
    <col min="4" max="4" width="8.28515625" style="11" bestFit="1" customWidth="1"/>
    <col min="5" max="5" width="6.7109375" style="8" customWidth="1"/>
    <col min="6" max="6" width="18.85546875" style="8" bestFit="1" customWidth="1"/>
    <col min="7" max="7" width="5.42578125" style="8" bestFit="1" customWidth="1"/>
    <col min="8" max="8" width="9.5703125" style="41" bestFit="1" customWidth="1"/>
    <col min="9" max="9" width="6.28515625" style="12" customWidth="1"/>
    <col min="10" max="10" width="8.140625" style="12" customWidth="1"/>
    <col min="11" max="11" width="7.140625" style="8" customWidth="1"/>
    <col min="12" max="12" width="9.7109375" style="8" customWidth="1"/>
    <col min="13" max="13" width="9.5703125" style="8" bestFit="1" customWidth="1"/>
    <col min="14" max="14" width="43.28515625" style="8" bestFit="1" customWidth="1"/>
    <col min="15" max="16384" width="9.140625" style="8"/>
  </cols>
  <sheetData>
    <row r="1" spans="1:14" ht="5.25" customHeight="1" thickBot="1"/>
    <row r="2" spans="1:14" ht="80.25" customHeight="1" thickBot="1">
      <c r="A2" s="90"/>
      <c r="B2" s="91"/>
      <c r="C2" s="91"/>
      <c r="D2" s="91"/>
      <c r="E2" s="91"/>
      <c r="F2" s="92"/>
      <c r="G2" s="93" t="s">
        <v>21</v>
      </c>
      <c r="H2" s="93"/>
      <c r="I2" s="93"/>
      <c r="J2" s="93"/>
      <c r="K2" s="93"/>
      <c r="L2" s="94"/>
    </row>
    <row r="3" spans="1:14" ht="84.75" customHeight="1" thickBot="1">
      <c r="A3" s="88" t="s">
        <v>348</v>
      </c>
      <c r="B3" s="89"/>
      <c r="C3" s="89"/>
      <c r="D3" s="89"/>
      <c r="E3" s="89"/>
      <c r="F3" s="89"/>
      <c r="G3" s="95" t="s">
        <v>602</v>
      </c>
      <c r="H3" s="96"/>
      <c r="I3" s="96"/>
      <c r="J3" s="96"/>
      <c r="K3" s="96"/>
      <c r="L3" s="97"/>
      <c r="M3" s="12"/>
      <c r="N3" s="12"/>
    </row>
    <row r="4" spans="1:14" s="7" customFormat="1" ht="14.45" customHeight="1" thickBot="1">
      <c r="A4" s="63" t="s">
        <v>6</v>
      </c>
      <c r="B4" s="64" t="s">
        <v>7</v>
      </c>
      <c r="C4" s="64" t="s">
        <v>8</v>
      </c>
      <c r="D4" s="64" t="s">
        <v>44</v>
      </c>
      <c r="E4" s="64" t="s">
        <v>1</v>
      </c>
      <c r="F4" s="64" t="s">
        <v>5</v>
      </c>
      <c r="G4" s="64" t="s">
        <v>3</v>
      </c>
      <c r="H4" s="65" t="s">
        <v>2</v>
      </c>
      <c r="I4" s="66" t="s">
        <v>4</v>
      </c>
      <c r="J4" s="66" t="s">
        <v>338</v>
      </c>
      <c r="K4" s="66" t="s">
        <v>339</v>
      </c>
      <c r="L4" s="67" t="s">
        <v>9</v>
      </c>
      <c r="M4" s="68" t="s">
        <v>13</v>
      </c>
      <c r="N4" s="30" t="s">
        <v>11</v>
      </c>
    </row>
    <row r="5" spans="1:14" s="7" customFormat="1" ht="14.45" customHeight="1">
      <c r="A5" s="56">
        <v>1</v>
      </c>
      <c r="B5" s="57" t="s">
        <v>598</v>
      </c>
      <c r="C5" s="57" t="s">
        <v>599</v>
      </c>
      <c r="D5" s="57" t="s">
        <v>600</v>
      </c>
      <c r="E5" s="58" t="s">
        <v>22</v>
      </c>
      <c r="F5" s="57" t="s">
        <v>330</v>
      </c>
      <c r="G5" s="57">
        <v>11</v>
      </c>
      <c r="H5" s="59">
        <v>200</v>
      </c>
      <c r="I5" s="60">
        <v>1.5</v>
      </c>
      <c r="J5" s="60">
        <v>132</v>
      </c>
      <c r="K5" s="60">
        <v>35</v>
      </c>
      <c r="L5" s="61">
        <v>467</v>
      </c>
      <c r="M5" s="69"/>
      <c r="N5" s="48" t="s">
        <v>369</v>
      </c>
    </row>
    <row r="6" spans="1:14" s="7" customFormat="1" ht="14.45" customHeight="1">
      <c r="A6" s="43">
        <f>A5+1</f>
        <v>2</v>
      </c>
      <c r="B6" s="44" t="s">
        <v>372</v>
      </c>
      <c r="C6" s="44" t="s">
        <v>373</v>
      </c>
      <c r="D6" s="44" t="s">
        <v>374</v>
      </c>
      <c r="E6" s="45" t="s">
        <v>22</v>
      </c>
      <c r="F6" s="49" t="s">
        <v>23</v>
      </c>
      <c r="G6" s="44">
        <v>14</v>
      </c>
      <c r="H6" s="46">
        <v>280</v>
      </c>
      <c r="I6" s="40">
        <f>VLOOKUP(F6,'[1]CREATIVE PAINTS'!$C$6:$I$304,7,FALSE)</f>
        <v>2.2000000000000002</v>
      </c>
      <c r="J6" s="40">
        <f t="shared" ref="J6:J37" si="0">G6*8</f>
        <v>112</v>
      </c>
      <c r="K6" s="40">
        <v>25</v>
      </c>
      <c r="L6" s="47">
        <f>H6*I6+J6+K6</f>
        <v>753</v>
      </c>
      <c r="M6" s="70"/>
      <c r="N6" s="48" t="s">
        <v>354</v>
      </c>
    </row>
    <row r="7" spans="1:14" s="7" customFormat="1" ht="14.45" customHeight="1">
      <c r="A7" s="43">
        <f t="shared" ref="A7:A70" si="1">A6+1</f>
        <v>3</v>
      </c>
      <c r="B7" s="44" t="s">
        <v>372</v>
      </c>
      <c r="C7" s="44" t="s">
        <v>375</v>
      </c>
      <c r="D7" s="44" t="s">
        <v>376</v>
      </c>
      <c r="E7" s="45" t="s">
        <v>22</v>
      </c>
      <c r="F7" s="49" t="s">
        <v>377</v>
      </c>
      <c r="G7" s="44">
        <v>36</v>
      </c>
      <c r="H7" s="46">
        <v>380</v>
      </c>
      <c r="I7" s="40">
        <f>VLOOKUP(F7,'[1]CREATIVE PAINTS'!$C$6:$I$304,7,FALSE)</f>
        <v>3.85</v>
      </c>
      <c r="J7" s="40">
        <f t="shared" si="0"/>
        <v>288</v>
      </c>
      <c r="K7" s="40">
        <v>25</v>
      </c>
      <c r="L7" s="47">
        <f>H7*I7+J7+K7</f>
        <v>1776</v>
      </c>
      <c r="M7" s="70"/>
      <c r="N7" s="48" t="s">
        <v>378</v>
      </c>
    </row>
    <row r="8" spans="1:14" s="7" customFormat="1" ht="30">
      <c r="A8" s="71">
        <f t="shared" si="1"/>
        <v>4</v>
      </c>
      <c r="B8" s="72" t="s">
        <v>379</v>
      </c>
      <c r="C8" s="72" t="s">
        <v>380</v>
      </c>
      <c r="D8" s="73">
        <v>618</v>
      </c>
      <c r="E8" s="74" t="s">
        <v>356</v>
      </c>
      <c r="F8" s="74" t="s">
        <v>16</v>
      </c>
      <c r="G8" s="72">
        <v>7</v>
      </c>
      <c r="H8" s="75">
        <v>140</v>
      </c>
      <c r="I8" s="76">
        <v>2.2000000000000002</v>
      </c>
      <c r="J8" s="76">
        <f t="shared" si="0"/>
        <v>56</v>
      </c>
      <c r="K8" s="76">
        <v>25</v>
      </c>
      <c r="L8" s="77">
        <f>H8*I8+J8+K8</f>
        <v>389</v>
      </c>
      <c r="M8" s="78" t="s">
        <v>597</v>
      </c>
      <c r="N8" s="79" t="s">
        <v>357</v>
      </c>
    </row>
    <row r="9" spans="1:14" s="7" customFormat="1" ht="14.45" customHeight="1">
      <c r="A9" s="43">
        <f t="shared" si="1"/>
        <v>5</v>
      </c>
      <c r="B9" s="44" t="s">
        <v>379</v>
      </c>
      <c r="C9" s="44" t="s">
        <v>381</v>
      </c>
      <c r="D9" s="50">
        <v>679</v>
      </c>
      <c r="E9" s="45" t="s">
        <v>22</v>
      </c>
      <c r="F9" s="49" t="s">
        <v>382</v>
      </c>
      <c r="G9" s="44">
        <v>8</v>
      </c>
      <c r="H9" s="46">
        <v>48</v>
      </c>
      <c r="I9" s="40">
        <f>VLOOKUP(F9,'[1]CREATIVE PAINTS'!$C$6:$I$304,7,FALSE)</f>
        <v>2.2000000000000002</v>
      </c>
      <c r="J9" s="40">
        <f t="shared" si="0"/>
        <v>64</v>
      </c>
      <c r="K9" s="40">
        <v>25</v>
      </c>
      <c r="L9" s="47">
        <f>50*I9+J9+K9</f>
        <v>199</v>
      </c>
      <c r="M9" s="70"/>
      <c r="N9" s="48" t="s">
        <v>383</v>
      </c>
    </row>
    <row r="10" spans="1:14" s="7" customFormat="1" ht="14.45" customHeight="1">
      <c r="A10" s="43">
        <f t="shared" si="1"/>
        <v>6</v>
      </c>
      <c r="B10" s="44" t="s">
        <v>379</v>
      </c>
      <c r="C10" s="44" t="s">
        <v>384</v>
      </c>
      <c r="D10" s="44" t="s">
        <v>385</v>
      </c>
      <c r="E10" s="45" t="s">
        <v>22</v>
      </c>
      <c r="F10" s="49" t="s">
        <v>30</v>
      </c>
      <c r="G10" s="44">
        <v>6</v>
      </c>
      <c r="H10" s="46">
        <v>120</v>
      </c>
      <c r="I10" s="40">
        <f>VLOOKUP(F10,'[1]CREATIVE PAINTS'!$C$6:$I$304,7,FALSE)</f>
        <v>2.2000000000000002</v>
      </c>
      <c r="J10" s="40">
        <f t="shared" si="0"/>
        <v>48</v>
      </c>
      <c r="K10" s="40">
        <v>25</v>
      </c>
      <c r="L10" s="47">
        <f t="shared" ref="L10:L28" si="2">H10*I10+J10+K10</f>
        <v>337</v>
      </c>
      <c r="M10" s="70"/>
      <c r="N10" s="48" t="s">
        <v>352</v>
      </c>
    </row>
    <row r="11" spans="1:14" s="7" customFormat="1" ht="14.45" customHeight="1">
      <c r="A11" s="43">
        <f t="shared" si="1"/>
        <v>7</v>
      </c>
      <c r="B11" s="44" t="s">
        <v>379</v>
      </c>
      <c r="C11" s="44" t="s">
        <v>386</v>
      </c>
      <c r="D11" s="44" t="s">
        <v>387</v>
      </c>
      <c r="E11" s="45" t="s">
        <v>22</v>
      </c>
      <c r="F11" s="49" t="s">
        <v>42</v>
      </c>
      <c r="G11" s="44">
        <v>14</v>
      </c>
      <c r="H11" s="46">
        <v>250</v>
      </c>
      <c r="I11" s="40">
        <f>VLOOKUP(F11,'[1]CREATIVE PAINTS'!$C$6:$I$304,7,FALSE)</f>
        <v>2.2000000000000002</v>
      </c>
      <c r="J11" s="40">
        <f t="shared" si="0"/>
        <v>112</v>
      </c>
      <c r="K11" s="40">
        <v>25</v>
      </c>
      <c r="L11" s="47">
        <f t="shared" si="2"/>
        <v>687</v>
      </c>
      <c r="M11" s="70"/>
      <c r="N11" s="48" t="s">
        <v>350</v>
      </c>
    </row>
    <row r="12" spans="1:14" s="7" customFormat="1" ht="14.45" customHeight="1">
      <c r="A12" s="43">
        <f t="shared" si="1"/>
        <v>8</v>
      </c>
      <c r="B12" s="44" t="s">
        <v>379</v>
      </c>
      <c r="C12" s="44" t="s">
        <v>388</v>
      </c>
      <c r="D12" s="44" t="s">
        <v>389</v>
      </c>
      <c r="E12" s="45" t="s">
        <v>22</v>
      </c>
      <c r="F12" s="49" t="s">
        <v>40</v>
      </c>
      <c r="G12" s="44">
        <v>88</v>
      </c>
      <c r="H12" s="46">
        <v>1250</v>
      </c>
      <c r="I12" s="40">
        <f>VLOOKUP(F12,'[1]CREATIVE PAINTS'!$C$6:$I$304,7,FALSE)</f>
        <v>4.95</v>
      </c>
      <c r="J12" s="40">
        <f t="shared" si="0"/>
        <v>704</v>
      </c>
      <c r="K12" s="40">
        <v>25</v>
      </c>
      <c r="L12" s="47">
        <f t="shared" si="2"/>
        <v>6916.5</v>
      </c>
      <c r="M12" s="70"/>
      <c r="N12" s="48" t="s">
        <v>390</v>
      </c>
    </row>
    <row r="13" spans="1:14" s="7" customFormat="1" ht="14.45" customHeight="1">
      <c r="A13" s="43">
        <f t="shared" si="1"/>
        <v>9</v>
      </c>
      <c r="B13" s="44" t="s">
        <v>379</v>
      </c>
      <c r="C13" s="44" t="s">
        <v>391</v>
      </c>
      <c r="D13" s="44" t="s">
        <v>392</v>
      </c>
      <c r="E13" s="45" t="s">
        <v>22</v>
      </c>
      <c r="F13" s="49" t="s">
        <v>197</v>
      </c>
      <c r="G13" s="44">
        <v>34</v>
      </c>
      <c r="H13" s="46">
        <v>420</v>
      </c>
      <c r="I13" s="40">
        <f>VLOOKUP(F13,'[1]CREATIVE PAINTS'!$C$6:$I$304,7,FALSE)</f>
        <v>3.03</v>
      </c>
      <c r="J13" s="40">
        <f t="shared" si="0"/>
        <v>272</v>
      </c>
      <c r="K13" s="40">
        <v>25</v>
      </c>
      <c r="L13" s="47">
        <f t="shared" si="2"/>
        <v>1569.6</v>
      </c>
      <c r="M13" s="70"/>
      <c r="N13" s="48" t="s">
        <v>393</v>
      </c>
    </row>
    <row r="14" spans="1:14" s="7" customFormat="1" ht="14.45" customHeight="1">
      <c r="A14" s="43">
        <f t="shared" si="1"/>
        <v>10</v>
      </c>
      <c r="B14" s="44" t="s">
        <v>379</v>
      </c>
      <c r="C14" s="44" t="s">
        <v>394</v>
      </c>
      <c r="D14" s="44" t="s">
        <v>395</v>
      </c>
      <c r="E14" s="45" t="s">
        <v>22</v>
      </c>
      <c r="F14" s="49" t="s">
        <v>147</v>
      </c>
      <c r="G14" s="44">
        <v>5</v>
      </c>
      <c r="H14" s="46">
        <v>150</v>
      </c>
      <c r="I14" s="40">
        <f>VLOOKUP(F14,'[1]CREATIVE PAINTS'!$C$6:$I$304,7,FALSE)</f>
        <v>3.03</v>
      </c>
      <c r="J14" s="40">
        <f t="shared" si="0"/>
        <v>40</v>
      </c>
      <c r="K14" s="40">
        <v>25</v>
      </c>
      <c r="L14" s="47">
        <f t="shared" si="2"/>
        <v>519.5</v>
      </c>
      <c r="M14" s="70"/>
      <c r="N14" s="48" t="s">
        <v>353</v>
      </c>
    </row>
    <row r="15" spans="1:14" s="7" customFormat="1" ht="14.45" customHeight="1">
      <c r="A15" s="43">
        <f t="shared" si="1"/>
        <v>11</v>
      </c>
      <c r="B15" s="44" t="s">
        <v>379</v>
      </c>
      <c r="C15" s="44" t="s">
        <v>396</v>
      </c>
      <c r="D15" s="44" t="s">
        <v>397</v>
      </c>
      <c r="E15" s="45" t="s">
        <v>22</v>
      </c>
      <c r="F15" s="49" t="s">
        <v>197</v>
      </c>
      <c r="G15" s="44">
        <v>67</v>
      </c>
      <c r="H15" s="46">
        <v>1150</v>
      </c>
      <c r="I15" s="40">
        <f>VLOOKUP(F15,'[1]CREATIVE PAINTS'!$C$6:$I$304,7,FALSE)</f>
        <v>3.03</v>
      </c>
      <c r="J15" s="40">
        <f t="shared" si="0"/>
        <v>536</v>
      </c>
      <c r="K15" s="40">
        <v>25</v>
      </c>
      <c r="L15" s="47">
        <f t="shared" si="2"/>
        <v>4045.5</v>
      </c>
      <c r="M15" s="70"/>
      <c r="N15" s="48" t="s">
        <v>393</v>
      </c>
    </row>
    <row r="16" spans="1:14" s="7" customFormat="1" ht="14.45" customHeight="1">
      <c r="A16" s="43">
        <f t="shared" si="1"/>
        <v>12</v>
      </c>
      <c r="B16" s="44" t="s">
        <v>379</v>
      </c>
      <c r="C16" s="44" t="s">
        <v>398</v>
      </c>
      <c r="D16" s="44" t="s">
        <v>399</v>
      </c>
      <c r="E16" s="45" t="s">
        <v>22</v>
      </c>
      <c r="F16" s="49" t="s">
        <v>43</v>
      </c>
      <c r="G16" s="44">
        <v>14</v>
      </c>
      <c r="H16" s="46">
        <v>420</v>
      </c>
      <c r="I16" s="40">
        <f>VLOOKUP(F16,'[1]CREATIVE PAINTS'!$C$6:$I$304,7,FALSE)</f>
        <v>3.63</v>
      </c>
      <c r="J16" s="40">
        <f t="shared" si="0"/>
        <v>112</v>
      </c>
      <c r="K16" s="40">
        <v>25</v>
      </c>
      <c r="L16" s="47">
        <f t="shared" si="2"/>
        <v>1661.6</v>
      </c>
      <c r="M16" s="70"/>
      <c r="N16" s="48" t="s">
        <v>358</v>
      </c>
    </row>
    <row r="17" spans="1:14" s="7" customFormat="1" ht="14.45" customHeight="1">
      <c r="A17" s="43">
        <f t="shared" si="1"/>
        <v>13</v>
      </c>
      <c r="B17" s="44" t="s">
        <v>379</v>
      </c>
      <c r="C17" s="44" t="s">
        <v>400</v>
      </c>
      <c r="D17" s="44" t="s">
        <v>401</v>
      </c>
      <c r="E17" s="45" t="s">
        <v>22</v>
      </c>
      <c r="F17" s="49" t="s">
        <v>402</v>
      </c>
      <c r="G17" s="44">
        <v>49</v>
      </c>
      <c r="H17" s="46">
        <v>800</v>
      </c>
      <c r="I17" s="40">
        <f>VLOOKUP(F17,'[1]CREATIVE PAINTS'!$C$6:$I$304,7,FALSE)</f>
        <v>3.03</v>
      </c>
      <c r="J17" s="40">
        <f t="shared" si="0"/>
        <v>392</v>
      </c>
      <c r="K17" s="40">
        <v>25</v>
      </c>
      <c r="L17" s="47">
        <f t="shared" si="2"/>
        <v>2841</v>
      </c>
      <c r="M17" s="70"/>
      <c r="N17" s="48" t="s">
        <v>403</v>
      </c>
    </row>
    <row r="18" spans="1:14" s="7" customFormat="1" ht="14.45" customHeight="1">
      <c r="A18" s="43">
        <f t="shared" si="1"/>
        <v>14</v>
      </c>
      <c r="B18" s="44" t="s">
        <v>379</v>
      </c>
      <c r="C18" s="44" t="s">
        <v>404</v>
      </c>
      <c r="D18" s="44" t="s">
        <v>405</v>
      </c>
      <c r="E18" s="45" t="s">
        <v>22</v>
      </c>
      <c r="F18" s="49" t="s">
        <v>43</v>
      </c>
      <c r="G18" s="44">
        <v>53</v>
      </c>
      <c r="H18" s="46">
        <v>700</v>
      </c>
      <c r="I18" s="40">
        <f>VLOOKUP(F18,'[1]CREATIVE PAINTS'!$C$6:$I$304,7,FALSE)</f>
        <v>3.63</v>
      </c>
      <c r="J18" s="40">
        <f t="shared" si="0"/>
        <v>424</v>
      </c>
      <c r="K18" s="40">
        <v>25</v>
      </c>
      <c r="L18" s="47">
        <f t="shared" si="2"/>
        <v>2990</v>
      </c>
      <c r="M18" s="70"/>
      <c r="N18" s="48" t="s">
        <v>358</v>
      </c>
    </row>
    <row r="19" spans="1:14" s="7" customFormat="1" ht="14.45" customHeight="1">
      <c r="A19" s="43">
        <f t="shared" si="1"/>
        <v>15</v>
      </c>
      <c r="B19" s="44" t="s">
        <v>406</v>
      </c>
      <c r="C19" s="44" t="s">
        <v>407</v>
      </c>
      <c r="D19" s="44" t="s">
        <v>408</v>
      </c>
      <c r="E19" s="45" t="s">
        <v>22</v>
      </c>
      <c r="F19" s="49" t="s">
        <v>409</v>
      </c>
      <c r="G19" s="44">
        <v>22</v>
      </c>
      <c r="H19" s="46">
        <v>250</v>
      </c>
      <c r="I19" s="40">
        <f>VLOOKUP(F19,'[1]CREATIVE PAINTS'!$C$6:$I$304,7,FALSE)</f>
        <v>2.66</v>
      </c>
      <c r="J19" s="40">
        <f t="shared" si="0"/>
        <v>176</v>
      </c>
      <c r="K19" s="40">
        <v>25</v>
      </c>
      <c r="L19" s="47">
        <f t="shared" si="2"/>
        <v>866</v>
      </c>
      <c r="M19" s="70"/>
      <c r="N19" s="48" t="s">
        <v>410</v>
      </c>
    </row>
    <row r="20" spans="1:14" s="7" customFormat="1" ht="14.45" customHeight="1">
      <c r="A20" s="43">
        <f t="shared" si="1"/>
        <v>16</v>
      </c>
      <c r="B20" s="44" t="s">
        <v>406</v>
      </c>
      <c r="C20" s="44" t="s">
        <v>411</v>
      </c>
      <c r="D20" s="44" t="s">
        <v>412</v>
      </c>
      <c r="E20" s="45" t="s">
        <v>22</v>
      </c>
      <c r="F20" s="49" t="s">
        <v>29</v>
      </c>
      <c r="G20" s="44">
        <v>7</v>
      </c>
      <c r="H20" s="46">
        <v>180</v>
      </c>
      <c r="I20" s="40">
        <f>VLOOKUP(F20,'[1]CREATIVE PAINTS'!$C$6:$I$304,7,FALSE)</f>
        <v>2.48</v>
      </c>
      <c r="J20" s="40">
        <f t="shared" si="0"/>
        <v>56</v>
      </c>
      <c r="K20" s="40">
        <v>25</v>
      </c>
      <c r="L20" s="47">
        <f t="shared" si="2"/>
        <v>527.4</v>
      </c>
      <c r="M20" s="70"/>
      <c r="N20" s="48" t="s">
        <v>362</v>
      </c>
    </row>
    <row r="21" spans="1:14" s="7" customFormat="1" ht="14.45" customHeight="1">
      <c r="A21" s="43">
        <f t="shared" si="1"/>
        <v>17</v>
      </c>
      <c r="B21" s="44" t="s">
        <v>413</v>
      </c>
      <c r="C21" s="44" t="s">
        <v>414</v>
      </c>
      <c r="D21" s="44" t="s">
        <v>415</v>
      </c>
      <c r="E21" s="45" t="s">
        <v>22</v>
      </c>
      <c r="F21" s="49" t="s">
        <v>132</v>
      </c>
      <c r="G21" s="44">
        <v>38</v>
      </c>
      <c r="H21" s="46">
        <v>390</v>
      </c>
      <c r="I21" s="40">
        <f>VLOOKUP(F21,'[1]CREATIVE PAINTS'!$C$6:$I$304,7,FALSE)</f>
        <v>2.4</v>
      </c>
      <c r="J21" s="40">
        <f t="shared" si="0"/>
        <v>304</v>
      </c>
      <c r="K21" s="40">
        <v>25</v>
      </c>
      <c r="L21" s="47">
        <f t="shared" si="2"/>
        <v>1265</v>
      </c>
      <c r="M21" s="70"/>
      <c r="N21" s="48" t="s">
        <v>416</v>
      </c>
    </row>
    <row r="22" spans="1:14" s="7" customFormat="1" ht="14.45" customHeight="1">
      <c r="A22" s="43">
        <f t="shared" si="1"/>
        <v>18</v>
      </c>
      <c r="B22" s="44" t="s">
        <v>413</v>
      </c>
      <c r="C22" s="44" t="s">
        <v>417</v>
      </c>
      <c r="D22" s="44" t="s">
        <v>418</v>
      </c>
      <c r="E22" s="45" t="s">
        <v>22</v>
      </c>
      <c r="F22" s="49" t="s">
        <v>309</v>
      </c>
      <c r="G22" s="44">
        <v>8</v>
      </c>
      <c r="H22" s="46">
        <v>90</v>
      </c>
      <c r="I22" s="40">
        <f>VLOOKUP(F22,'[1]CREATIVE PAINTS'!$C$6:$I$304,7,FALSE)</f>
        <v>2.2000000000000002</v>
      </c>
      <c r="J22" s="40">
        <f t="shared" si="0"/>
        <v>64</v>
      </c>
      <c r="K22" s="40">
        <v>25</v>
      </c>
      <c r="L22" s="47">
        <f t="shared" si="2"/>
        <v>287</v>
      </c>
      <c r="M22" s="70"/>
      <c r="N22" s="48" t="s">
        <v>355</v>
      </c>
    </row>
    <row r="23" spans="1:14" s="7" customFormat="1" ht="14.45" customHeight="1">
      <c r="A23" s="43">
        <f t="shared" si="1"/>
        <v>19</v>
      </c>
      <c r="B23" s="44" t="s">
        <v>413</v>
      </c>
      <c r="C23" s="44" t="s">
        <v>419</v>
      </c>
      <c r="D23" s="44" t="s">
        <v>420</v>
      </c>
      <c r="E23" s="45" t="s">
        <v>22</v>
      </c>
      <c r="F23" s="49" t="s">
        <v>43</v>
      </c>
      <c r="G23" s="44">
        <v>20</v>
      </c>
      <c r="H23" s="46">
        <v>300</v>
      </c>
      <c r="I23" s="40">
        <f>VLOOKUP(F23,'[1]CREATIVE PAINTS'!$C$6:$I$304,7,FALSE)</f>
        <v>3.63</v>
      </c>
      <c r="J23" s="40">
        <f t="shared" si="0"/>
        <v>160</v>
      </c>
      <c r="K23" s="40">
        <v>25</v>
      </c>
      <c r="L23" s="47">
        <f t="shared" si="2"/>
        <v>1274</v>
      </c>
      <c r="M23" s="70"/>
      <c r="N23" s="48" t="s">
        <v>358</v>
      </c>
    </row>
    <row r="24" spans="1:14" s="7" customFormat="1" ht="14.45" customHeight="1">
      <c r="A24" s="43">
        <f t="shared" si="1"/>
        <v>20</v>
      </c>
      <c r="B24" s="44" t="s">
        <v>413</v>
      </c>
      <c r="C24" s="44" t="s">
        <v>421</v>
      </c>
      <c r="D24" s="44" t="s">
        <v>422</v>
      </c>
      <c r="E24" s="45" t="s">
        <v>22</v>
      </c>
      <c r="F24" s="49" t="s">
        <v>423</v>
      </c>
      <c r="G24" s="44">
        <v>3</v>
      </c>
      <c r="H24" s="46">
        <v>68</v>
      </c>
      <c r="I24" s="40">
        <f>VLOOKUP(F24,'[1]CREATIVE PAINTS'!$C$6:$I$304,7,FALSE)</f>
        <v>2.31</v>
      </c>
      <c r="J24" s="40">
        <f t="shared" si="0"/>
        <v>24</v>
      </c>
      <c r="K24" s="40">
        <v>25</v>
      </c>
      <c r="L24" s="47">
        <f t="shared" si="2"/>
        <v>206.08</v>
      </c>
      <c r="M24" s="70"/>
      <c r="N24" s="48" t="s">
        <v>424</v>
      </c>
    </row>
    <row r="25" spans="1:14" s="7" customFormat="1" ht="14.45" customHeight="1">
      <c r="A25" s="43">
        <f t="shared" si="1"/>
        <v>21</v>
      </c>
      <c r="B25" s="44" t="s">
        <v>425</v>
      </c>
      <c r="C25" s="44" t="s">
        <v>426</v>
      </c>
      <c r="D25" s="44" t="s">
        <v>427</v>
      </c>
      <c r="E25" s="45" t="s">
        <v>22</v>
      </c>
      <c r="F25" s="49" t="s">
        <v>370</v>
      </c>
      <c r="G25" s="44">
        <v>9</v>
      </c>
      <c r="H25" s="46">
        <v>140</v>
      </c>
      <c r="I25" s="40">
        <f>VLOOKUP(F25,'[1]CREATIVE PAINTS'!$C$6:$I$304,7,FALSE)</f>
        <v>2.2000000000000002</v>
      </c>
      <c r="J25" s="40">
        <f t="shared" si="0"/>
        <v>72</v>
      </c>
      <c r="K25" s="40">
        <v>25</v>
      </c>
      <c r="L25" s="47">
        <f t="shared" si="2"/>
        <v>405</v>
      </c>
      <c r="M25" s="70"/>
      <c r="N25" s="48" t="s">
        <v>371</v>
      </c>
    </row>
    <row r="26" spans="1:14" s="7" customFormat="1" ht="14.45" customHeight="1">
      <c r="A26" s="43">
        <f t="shared" si="1"/>
        <v>22</v>
      </c>
      <c r="B26" s="44" t="s">
        <v>425</v>
      </c>
      <c r="C26" s="44" t="s">
        <v>428</v>
      </c>
      <c r="D26" s="44" t="s">
        <v>429</v>
      </c>
      <c r="E26" s="45" t="s">
        <v>22</v>
      </c>
      <c r="F26" s="49" t="s">
        <v>224</v>
      </c>
      <c r="G26" s="44">
        <v>49</v>
      </c>
      <c r="H26" s="46">
        <v>660</v>
      </c>
      <c r="I26" s="40">
        <f>VLOOKUP(F26,'[1]CREATIVE PAINTS'!$C$6:$I$304,7,FALSE)</f>
        <v>2.31</v>
      </c>
      <c r="J26" s="40">
        <f t="shared" si="0"/>
        <v>392</v>
      </c>
      <c r="K26" s="40">
        <v>25</v>
      </c>
      <c r="L26" s="47">
        <f t="shared" si="2"/>
        <v>1941.6000000000001</v>
      </c>
      <c r="M26" s="70"/>
      <c r="N26" s="48" t="s">
        <v>430</v>
      </c>
    </row>
    <row r="27" spans="1:14" s="7" customFormat="1" ht="14.45" customHeight="1">
      <c r="A27" s="43">
        <f t="shared" si="1"/>
        <v>23</v>
      </c>
      <c r="B27" s="44" t="s">
        <v>431</v>
      </c>
      <c r="C27" s="44" t="s">
        <v>432</v>
      </c>
      <c r="D27" s="44" t="s">
        <v>433</v>
      </c>
      <c r="E27" s="45" t="s">
        <v>22</v>
      </c>
      <c r="F27" s="49" t="s">
        <v>356</v>
      </c>
      <c r="G27" s="44">
        <v>5</v>
      </c>
      <c r="H27" s="46">
        <v>10</v>
      </c>
      <c r="I27" s="40">
        <f>VLOOKUP(F27,'[1]CREATIVE PAINTS'!$C$6:$I$304,7,FALSE)</f>
        <v>2.2000000000000002</v>
      </c>
      <c r="J27" s="40">
        <f t="shared" si="0"/>
        <v>40</v>
      </c>
      <c r="K27" s="40">
        <v>25</v>
      </c>
      <c r="L27" s="47">
        <f>50*I27+J27+K27</f>
        <v>175</v>
      </c>
      <c r="M27" s="70"/>
      <c r="N27" s="48" t="s">
        <v>357</v>
      </c>
    </row>
    <row r="28" spans="1:14" s="7" customFormat="1" ht="14.45" customHeight="1">
      <c r="A28" s="43">
        <f t="shared" si="1"/>
        <v>24</v>
      </c>
      <c r="B28" s="44" t="s">
        <v>434</v>
      </c>
      <c r="C28" s="44" t="s">
        <v>435</v>
      </c>
      <c r="D28" s="44" t="s">
        <v>436</v>
      </c>
      <c r="E28" s="45" t="s">
        <v>22</v>
      </c>
      <c r="F28" s="49" t="s">
        <v>279</v>
      </c>
      <c r="G28" s="44">
        <v>14</v>
      </c>
      <c r="H28" s="46">
        <v>260</v>
      </c>
      <c r="I28" s="40">
        <f>VLOOKUP(F28,'[1]CREATIVE PAINTS'!$C$6:$I$304,7,FALSE)</f>
        <v>2.4</v>
      </c>
      <c r="J28" s="40">
        <f t="shared" si="0"/>
        <v>112</v>
      </c>
      <c r="K28" s="40">
        <v>25</v>
      </c>
      <c r="L28" s="47">
        <f t="shared" si="2"/>
        <v>761</v>
      </c>
      <c r="M28" s="70"/>
      <c r="N28" s="48" t="s">
        <v>363</v>
      </c>
    </row>
    <row r="29" spans="1:14" s="7" customFormat="1" ht="14.45" customHeight="1">
      <c r="A29" s="43">
        <f t="shared" si="1"/>
        <v>25</v>
      </c>
      <c r="B29" s="44" t="s">
        <v>437</v>
      </c>
      <c r="C29" s="44" t="s">
        <v>438</v>
      </c>
      <c r="D29" s="44" t="s">
        <v>439</v>
      </c>
      <c r="E29" s="45" t="s">
        <v>22</v>
      </c>
      <c r="F29" s="49" t="s">
        <v>330</v>
      </c>
      <c r="G29" s="44">
        <v>5</v>
      </c>
      <c r="H29" s="46">
        <v>30</v>
      </c>
      <c r="I29" s="40">
        <f>VLOOKUP(F29,'[1]CREATIVE PAINTS'!$C$6:$I$304,7,FALSE)</f>
        <v>2.2000000000000002</v>
      </c>
      <c r="J29" s="40">
        <f t="shared" si="0"/>
        <v>40</v>
      </c>
      <c r="K29" s="40">
        <v>25</v>
      </c>
      <c r="L29" s="47">
        <f>50*I29+J29+K29</f>
        <v>175</v>
      </c>
      <c r="M29" s="70"/>
      <c r="N29" s="48" t="s">
        <v>369</v>
      </c>
    </row>
    <row r="30" spans="1:14" s="7" customFormat="1" ht="14.45" customHeight="1">
      <c r="A30" s="43">
        <f t="shared" si="1"/>
        <v>26</v>
      </c>
      <c r="B30" s="44" t="s">
        <v>437</v>
      </c>
      <c r="C30" s="44" t="s">
        <v>440</v>
      </c>
      <c r="D30" s="44" t="s">
        <v>441</v>
      </c>
      <c r="E30" s="45" t="s">
        <v>22</v>
      </c>
      <c r="F30" s="49" t="s">
        <v>53</v>
      </c>
      <c r="G30" s="44">
        <v>14</v>
      </c>
      <c r="H30" s="46">
        <v>230</v>
      </c>
      <c r="I30" s="40">
        <f>VLOOKUP(F30,'[1]CREATIVE PAINTS'!$C$6:$I$304,7,FALSE)</f>
        <v>2.2000000000000002</v>
      </c>
      <c r="J30" s="40">
        <f t="shared" si="0"/>
        <v>112</v>
      </c>
      <c r="K30" s="40">
        <v>25</v>
      </c>
      <c r="L30" s="47">
        <f t="shared" ref="L30:L44" si="3">H30*I30+J30+K30</f>
        <v>643</v>
      </c>
      <c r="M30" s="70"/>
      <c r="N30" s="48" t="s">
        <v>361</v>
      </c>
    </row>
    <row r="31" spans="1:14" s="7" customFormat="1" ht="14.45" customHeight="1">
      <c r="A31" s="43">
        <f t="shared" si="1"/>
        <v>27</v>
      </c>
      <c r="B31" s="44" t="s">
        <v>437</v>
      </c>
      <c r="C31" s="44" t="s">
        <v>442</v>
      </c>
      <c r="D31" s="44" t="s">
        <v>443</v>
      </c>
      <c r="E31" s="45" t="s">
        <v>22</v>
      </c>
      <c r="F31" s="49" t="s">
        <v>82</v>
      </c>
      <c r="G31" s="44">
        <v>155</v>
      </c>
      <c r="H31" s="46">
        <v>1600</v>
      </c>
      <c r="I31" s="40">
        <f>VLOOKUP(F31,'[1]CREATIVE PAINTS'!$C$6:$I$304,7,FALSE)</f>
        <v>3.66</v>
      </c>
      <c r="J31" s="40">
        <f t="shared" si="0"/>
        <v>1240</v>
      </c>
      <c r="K31" s="40">
        <v>25</v>
      </c>
      <c r="L31" s="47">
        <f t="shared" si="3"/>
        <v>7121</v>
      </c>
      <c r="M31" s="70"/>
      <c r="N31" s="48" t="s">
        <v>444</v>
      </c>
    </row>
    <row r="32" spans="1:14" s="7" customFormat="1" ht="14.45" customHeight="1">
      <c r="A32" s="43">
        <f t="shared" si="1"/>
        <v>28</v>
      </c>
      <c r="B32" s="44" t="s">
        <v>437</v>
      </c>
      <c r="C32" s="44" t="s">
        <v>445</v>
      </c>
      <c r="D32" s="44" t="s">
        <v>446</v>
      </c>
      <c r="E32" s="45" t="s">
        <v>22</v>
      </c>
      <c r="F32" s="49" t="s">
        <v>447</v>
      </c>
      <c r="G32" s="44">
        <v>13</v>
      </c>
      <c r="H32" s="46">
        <v>220</v>
      </c>
      <c r="I32" s="40">
        <f>VLOOKUP(F32,'[1]CREATIVE PAINTS'!$C$6:$I$304,7,FALSE)</f>
        <v>3.58</v>
      </c>
      <c r="J32" s="40">
        <f t="shared" si="0"/>
        <v>104</v>
      </c>
      <c r="K32" s="40">
        <v>25</v>
      </c>
      <c r="L32" s="47">
        <f t="shared" si="3"/>
        <v>916.6</v>
      </c>
      <c r="M32" s="70"/>
      <c r="N32" s="48" t="s">
        <v>448</v>
      </c>
    </row>
    <row r="33" spans="1:14" s="7" customFormat="1" ht="14.45" customHeight="1">
      <c r="A33" s="43">
        <f t="shared" si="1"/>
        <v>29</v>
      </c>
      <c r="B33" s="44" t="s">
        <v>449</v>
      </c>
      <c r="C33" s="44" t="s">
        <v>450</v>
      </c>
      <c r="D33" s="44" t="s">
        <v>451</v>
      </c>
      <c r="E33" s="45" t="s">
        <v>22</v>
      </c>
      <c r="F33" s="49" t="s">
        <v>0</v>
      </c>
      <c r="G33" s="44">
        <v>36</v>
      </c>
      <c r="H33" s="46">
        <v>460</v>
      </c>
      <c r="I33" s="40">
        <f>VLOOKUP(F33,'[1]CREATIVE PAINTS'!$C$6:$I$304,7,FALSE)</f>
        <v>2.2000000000000002</v>
      </c>
      <c r="J33" s="40">
        <f t="shared" si="0"/>
        <v>288</v>
      </c>
      <c r="K33" s="40">
        <v>25</v>
      </c>
      <c r="L33" s="47">
        <f t="shared" si="3"/>
        <v>1325</v>
      </c>
      <c r="M33" s="70"/>
      <c r="N33" s="48" t="s">
        <v>10</v>
      </c>
    </row>
    <row r="34" spans="1:14" s="7" customFormat="1" ht="14.45" customHeight="1">
      <c r="A34" s="43">
        <f t="shared" si="1"/>
        <v>30</v>
      </c>
      <c r="B34" s="44" t="s">
        <v>452</v>
      </c>
      <c r="C34" s="44" t="s">
        <v>453</v>
      </c>
      <c r="D34" s="44" t="s">
        <v>454</v>
      </c>
      <c r="E34" s="45" t="s">
        <v>22</v>
      </c>
      <c r="F34" s="49" t="s">
        <v>27</v>
      </c>
      <c r="G34" s="44">
        <v>40</v>
      </c>
      <c r="H34" s="46">
        <v>540</v>
      </c>
      <c r="I34" s="40">
        <f>VLOOKUP(F34,'[1]CREATIVE PAINTS'!$C$6:$I$304,7,FALSE)</f>
        <v>3.3</v>
      </c>
      <c r="J34" s="40">
        <f t="shared" si="0"/>
        <v>320</v>
      </c>
      <c r="K34" s="40">
        <v>25</v>
      </c>
      <c r="L34" s="47">
        <f t="shared" si="3"/>
        <v>2127</v>
      </c>
      <c r="M34" s="70"/>
      <c r="N34" s="48" t="s">
        <v>455</v>
      </c>
    </row>
    <row r="35" spans="1:14" s="7" customFormat="1" ht="14.45" customHeight="1">
      <c r="A35" s="43">
        <f t="shared" si="1"/>
        <v>31</v>
      </c>
      <c r="B35" s="44" t="s">
        <v>452</v>
      </c>
      <c r="C35" s="44" t="s">
        <v>456</v>
      </c>
      <c r="D35" s="44" t="s">
        <v>457</v>
      </c>
      <c r="E35" s="45" t="s">
        <v>22</v>
      </c>
      <c r="F35" s="49" t="s">
        <v>42</v>
      </c>
      <c r="G35" s="44">
        <v>9</v>
      </c>
      <c r="H35" s="46">
        <v>190</v>
      </c>
      <c r="I35" s="40">
        <f>VLOOKUP(F35,'[1]CREATIVE PAINTS'!$C$6:$I$304,7,FALSE)</f>
        <v>2.2000000000000002</v>
      </c>
      <c r="J35" s="40">
        <f t="shared" si="0"/>
        <v>72</v>
      </c>
      <c r="K35" s="40">
        <v>25</v>
      </c>
      <c r="L35" s="47">
        <f t="shared" si="3"/>
        <v>515</v>
      </c>
      <c r="M35" s="70"/>
      <c r="N35" s="48" t="s">
        <v>350</v>
      </c>
    </row>
    <row r="36" spans="1:14" s="7" customFormat="1" ht="14.45" customHeight="1">
      <c r="A36" s="43">
        <f t="shared" si="1"/>
        <v>32</v>
      </c>
      <c r="B36" s="44" t="s">
        <v>452</v>
      </c>
      <c r="C36" s="44" t="s">
        <v>458</v>
      </c>
      <c r="D36" s="50">
        <v>722</v>
      </c>
      <c r="E36" s="45" t="s">
        <v>22</v>
      </c>
      <c r="F36" s="49" t="s">
        <v>279</v>
      </c>
      <c r="G36" s="44">
        <v>15</v>
      </c>
      <c r="H36" s="46">
        <v>210</v>
      </c>
      <c r="I36" s="40">
        <f>VLOOKUP(F36,'[1]CREATIVE PAINTS'!$C$6:$I$304,7,FALSE)</f>
        <v>2.4</v>
      </c>
      <c r="J36" s="40">
        <f t="shared" si="0"/>
        <v>120</v>
      </c>
      <c r="K36" s="40">
        <v>25</v>
      </c>
      <c r="L36" s="47">
        <f t="shared" si="3"/>
        <v>649</v>
      </c>
      <c r="M36" s="70"/>
      <c r="N36" s="48" t="s">
        <v>363</v>
      </c>
    </row>
    <row r="37" spans="1:14" s="7" customFormat="1" ht="14.45" customHeight="1">
      <c r="A37" s="43">
        <f t="shared" si="1"/>
        <v>33</v>
      </c>
      <c r="B37" s="44" t="s">
        <v>452</v>
      </c>
      <c r="C37" s="44" t="s">
        <v>459</v>
      </c>
      <c r="D37" s="44" t="s">
        <v>460</v>
      </c>
      <c r="E37" s="45" t="s">
        <v>22</v>
      </c>
      <c r="F37" s="49" t="s">
        <v>41</v>
      </c>
      <c r="G37" s="44">
        <v>30</v>
      </c>
      <c r="H37" s="46">
        <v>90</v>
      </c>
      <c r="I37" s="40">
        <f>VLOOKUP(F37,'[1]CREATIVE PAINTS'!$C$6:$I$304,7,FALSE)</f>
        <v>2.27</v>
      </c>
      <c r="J37" s="40">
        <f t="shared" si="0"/>
        <v>240</v>
      </c>
      <c r="K37" s="40">
        <v>25</v>
      </c>
      <c r="L37" s="47">
        <f t="shared" si="3"/>
        <v>469.3</v>
      </c>
      <c r="M37" s="70"/>
      <c r="N37" s="48" t="s">
        <v>461</v>
      </c>
    </row>
    <row r="38" spans="1:14" s="7" customFormat="1" ht="14.45" customHeight="1">
      <c r="A38" s="43">
        <f t="shared" si="1"/>
        <v>34</v>
      </c>
      <c r="B38" s="44" t="s">
        <v>452</v>
      </c>
      <c r="C38" s="44" t="s">
        <v>462</v>
      </c>
      <c r="D38" s="44" t="s">
        <v>463</v>
      </c>
      <c r="E38" s="45" t="s">
        <v>22</v>
      </c>
      <c r="F38" s="49" t="s">
        <v>359</v>
      </c>
      <c r="G38" s="44">
        <v>21</v>
      </c>
      <c r="H38" s="46">
        <v>280</v>
      </c>
      <c r="I38" s="40">
        <f>VLOOKUP(F38,'[1]CREATIVE PAINTS'!$C$6:$I$304,7,FALSE)</f>
        <v>2.2000000000000002</v>
      </c>
      <c r="J38" s="40">
        <f t="shared" ref="J38:J69" si="4">G38*8</f>
        <v>168</v>
      </c>
      <c r="K38" s="40">
        <v>25</v>
      </c>
      <c r="L38" s="47">
        <f t="shared" si="3"/>
        <v>809</v>
      </c>
      <c r="M38" s="70"/>
      <c r="N38" s="48" t="s">
        <v>360</v>
      </c>
    </row>
    <row r="39" spans="1:14" s="7" customFormat="1" ht="14.45" customHeight="1">
      <c r="A39" s="43">
        <f t="shared" si="1"/>
        <v>35</v>
      </c>
      <c r="B39" s="44" t="s">
        <v>452</v>
      </c>
      <c r="C39" s="44" t="s">
        <v>464</v>
      </c>
      <c r="D39" s="44" t="s">
        <v>465</v>
      </c>
      <c r="E39" s="45" t="s">
        <v>22</v>
      </c>
      <c r="F39" s="49" t="s">
        <v>49</v>
      </c>
      <c r="G39" s="44">
        <v>34</v>
      </c>
      <c r="H39" s="46">
        <v>560</v>
      </c>
      <c r="I39" s="40">
        <f>VLOOKUP(F39,'[1]CREATIVE PAINTS'!$C$6:$I$304,7,FALSE)</f>
        <v>4.13</v>
      </c>
      <c r="J39" s="40">
        <f t="shared" si="4"/>
        <v>272</v>
      </c>
      <c r="K39" s="40">
        <v>25</v>
      </c>
      <c r="L39" s="47">
        <f t="shared" si="3"/>
        <v>2609.7999999999997</v>
      </c>
      <c r="M39" s="70"/>
      <c r="N39" s="48" t="s">
        <v>466</v>
      </c>
    </row>
    <row r="40" spans="1:14" s="7" customFormat="1" ht="14.45" customHeight="1">
      <c r="A40" s="43">
        <f t="shared" si="1"/>
        <v>36</v>
      </c>
      <c r="B40" s="44" t="s">
        <v>467</v>
      </c>
      <c r="C40" s="44" t="s">
        <v>468</v>
      </c>
      <c r="D40" s="44" t="s">
        <v>469</v>
      </c>
      <c r="E40" s="45" t="s">
        <v>22</v>
      </c>
      <c r="F40" s="49" t="s">
        <v>49</v>
      </c>
      <c r="G40" s="44">
        <v>53</v>
      </c>
      <c r="H40" s="46">
        <v>520</v>
      </c>
      <c r="I40" s="40">
        <f>VLOOKUP(F40,'[1]CREATIVE PAINTS'!$C$6:$I$304,7,FALSE)</f>
        <v>4.13</v>
      </c>
      <c r="J40" s="40">
        <f t="shared" si="4"/>
        <v>424</v>
      </c>
      <c r="K40" s="40">
        <v>25</v>
      </c>
      <c r="L40" s="47">
        <f t="shared" si="3"/>
        <v>2596.6</v>
      </c>
      <c r="M40" s="70"/>
      <c r="N40" s="48" t="s">
        <v>466</v>
      </c>
    </row>
    <row r="41" spans="1:14" s="7" customFormat="1" ht="14.45" customHeight="1">
      <c r="A41" s="43">
        <f t="shared" si="1"/>
        <v>37</v>
      </c>
      <c r="B41" s="44" t="s">
        <v>467</v>
      </c>
      <c r="C41" s="44" t="s">
        <v>470</v>
      </c>
      <c r="D41" s="44" t="s">
        <v>471</v>
      </c>
      <c r="E41" s="45" t="s">
        <v>22</v>
      </c>
      <c r="F41" s="49" t="s">
        <v>49</v>
      </c>
      <c r="G41" s="44">
        <v>38</v>
      </c>
      <c r="H41" s="46">
        <v>730</v>
      </c>
      <c r="I41" s="40">
        <f>VLOOKUP(F41,'[1]CREATIVE PAINTS'!$C$6:$I$304,7,FALSE)</f>
        <v>4.13</v>
      </c>
      <c r="J41" s="40">
        <f t="shared" si="4"/>
        <v>304</v>
      </c>
      <c r="K41" s="40">
        <v>25</v>
      </c>
      <c r="L41" s="47">
        <f t="shared" si="3"/>
        <v>3343.9</v>
      </c>
      <c r="M41" s="70"/>
      <c r="N41" s="48" t="s">
        <v>466</v>
      </c>
    </row>
    <row r="42" spans="1:14" s="7" customFormat="1" ht="14.45" customHeight="1">
      <c r="A42" s="43">
        <f t="shared" si="1"/>
        <v>38</v>
      </c>
      <c r="B42" s="44" t="s">
        <v>467</v>
      </c>
      <c r="C42" s="44" t="s">
        <v>472</v>
      </c>
      <c r="D42" s="44" t="s">
        <v>473</v>
      </c>
      <c r="E42" s="45" t="s">
        <v>22</v>
      </c>
      <c r="F42" s="49" t="s">
        <v>474</v>
      </c>
      <c r="G42" s="44">
        <v>21</v>
      </c>
      <c r="H42" s="46">
        <v>90</v>
      </c>
      <c r="I42" s="40">
        <f>VLOOKUP(F42,'[1]CREATIVE PAINTS'!$C$6:$I$304,7,FALSE)</f>
        <v>2.92</v>
      </c>
      <c r="J42" s="40">
        <f t="shared" si="4"/>
        <v>168</v>
      </c>
      <c r="K42" s="40">
        <v>25</v>
      </c>
      <c r="L42" s="47">
        <f t="shared" si="3"/>
        <v>455.8</v>
      </c>
      <c r="M42" s="70"/>
      <c r="N42" s="48" t="s">
        <v>475</v>
      </c>
    </row>
    <row r="43" spans="1:14" s="7" customFormat="1" ht="14.45" customHeight="1">
      <c r="A43" s="43">
        <f t="shared" si="1"/>
        <v>39</v>
      </c>
      <c r="B43" s="44" t="s">
        <v>467</v>
      </c>
      <c r="C43" s="44" t="s">
        <v>476</v>
      </c>
      <c r="D43" s="44" t="s">
        <v>477</v>
      </c>
      <c r="E43" s="45" t="s">
        <v>22</v>
      </c>
      <c r="F43" s="49" t="s">
        <v>227</v>
      </c>
      <c r="G43" s="44">
        <v>22</v>
      </c>
      <c r="H43" s="46">
        <v>190</v>
      </c>
      <c r="I43" s="40">
        <f>VLOOKUP(F43,'[1]CREATIVE PAINTS'!$C$6:$I$304,7,FALSE)</f>
        <v>2.66</v>
      </c>
      <c r="J43" s="40">
        <f t="shared" si="4"/>
        <v>176</v>
      </c>
      <c r="K43" s="40">
        <v>25</v>
      </c>
      <c r="L43" s="47">
        <f t="shared" si="3"/>
        <v>706.40000000000009</v>
      </c>
      <c r="M43" s="70"/>
      <c r="N43" s="48" t="s">
        <v>350</v>
      </c>
    </row>
    <row r="44" spans="1:14" s="7" customFormat="1" ht="14.45" customHeight="1">
      <c r="A44" s="43">
        <f t="shared" si="1"/>
        <v>40</v>
      </c>
      <c r="B44" s="44" t="s">
        <v>467</v>
      </c>
      <c r="C44" s="44" t="s">
        <v>478</v>
      </c>
      <c r="D44" s="44" t="s">
        <v>479</v>
      </c>
      <c r="E44" s="45" t="s">
        <v>22</v>
      </c>
      <c r="F44" s="49" t="s">
        <v>179</v>
      </c>
      <c r="G44" s="44">
        <v>10</v>
      </c>
      <c r="H44" s="46">
        <v>260</v>
      </c>
      <c r="I44" s="40">
        <f>VLOOKUP(F44,'[1]CREATIVE PAINTS'!$C$6:$I$304,7,FALSE)</f>
        <v>4.54</v>
      </c>
      <c r="J44" s="40">
        <f t="shared" si="4"/>
        <v>80</v>
      </c>
      <c r="K44" s="40">
        <v>25</v>
      </c>
      <c r="L44" s="47">
        <f t="shared" si="3"/>
        <v>1285.4000000000001</v>
      </c>
      <c r="M44" s="70"/>
      <c r="N44" s="48" t="s">
        <v>480</v>
      </c>
    </row>
    <row r="45" spans="1:14" s="7" customFormat="1" ht="14.45" customHeight="1">
      <c r="A45" s="43">
        <f t="shared" si="1"/>
        <v>41</v>
      </c>
      <c r="B45" s="44" t="s">
        <v>481</v>
      </c>
      <c r="C45" s="44" t="s">
        <v>482</v>
      </c>
      <c r="D45" s="44" t="s">
        <v>483</v>
      </c>
      <c r="E45" s="45" t="s">
        <v>22</v>
      </c>
      <c r="F45" s="49" t="s">
        <v>42</v>
      </c>
      <c r="G45" s="44">
        <v>3</v>
      </c>
      <c r="H45" s="46">
        <v>32</v>
      </c>
      <c r="I45" s="40">
        <f>VLOOKUP(F45,'[1]CREATIVE PAINTS'!$C$6:$I$304,7,FALSE)</f>
        <v>2.2000000000000002</v>
      </c>
      <c r="J45" s="40">
        <f t="shared" si="4"/>
        <v>24</v>
      </c>
      <c r="K45" s="40">
        <v>25</v>
      </c>
      <c r="L45" s="47">
        <f>50*I45+J45+K45</f>
        <v>159</v>
      </c>
      <c r="M45" s="70"/>
      <c r="N45" s="48" t="s">
        <v>350</v>
      </c>
    </row>
    <row r="46" spans="1:14" s="7" customFormat="1" ht="14.45" customHeight="1">
      <c r="A46" s="43">
        <f t="shared" si="1"/>
        <v>42</v>
      </c>
      <c r="B46" s="44" t="s">
        <v>481</v>
      </c>
      <c r="C46" s="44" t="s">
        <v>484</v>
      </c>
      <c r="D46" s="44" t="s">
        <v>485</v>
      </c>
      <c r="E46" s="45" t="s">
        <v>22</v>
      </c>
      <c r="F46" s="49" t="s">
        <v>359</v>
      </c>
      <c r="G46" s="44">
        <v>8</v>
      </c>
      <c r="H46" s="46">
        <v>130</v>
      </c>
      <c r="I46" s="40">
        <f>VLOOKUP(F46,'[1]CREATIVE PAINTS'!$C$6:$I$304,7,FALSE)</f>
        <v>2.2000000000000002</v>
      </c>
      <c r="J46" s="40">
        <f t="shared" si="4"/>
        <v>64</v>
      </c>
      <c r="K46" s="40">
        <v>25</v>
      </c>
      <c r="L46" s="47">
        <f t="shared" ref="L46:L64" si="5">H46*I46+J46+K46</f>
        <v>375</v>
      </c>
      <c r="M46" s="70"/>
      <c r="N46" s="48" t="s">
        <v>360</v>
      </c>
    </row>
    <row r="47" spans="1:14" s="7" customFormat="1" ht="14.45" customHeight="1">
      <c r="A47" s="43">
        <f t="shared" si="1"/>
        <v>43</v>
      </c>
      <c r="B47" s="44" t="s">
        <v>481</v>
      </c>
      <c r="C47" s="44" t="s">
        <v>486</v>
      </c>
      <c r="D47" s="44" t="s">
        <v>487</v>
      </c>
      <c r="E47" s="45" t="s">
        <v>22</v>
      </c>
      <c r="F47" s="49" t="s">
        <v>488</v>
      </c>
      <c r="G47" s="44">
        <v>14</v>
      </c>
      <c r="H47" s="46">
        <v>120</v>
      </c>
      <c r="I47" s="40">
        <f>VLOOKUP(F47,'[1]CREATIVE PAINTS'!$C$6:$I$304,7,FALSE)</f>
        <v>2.2000000000000002</v>
      </c>
      <c r="J47" s="40">
        <f t="shared" si="4"/>
        <v>112</v>
      </c>
      <c r="K47" s="40">
        <v>25</v>
      </c>
      <c r="L47" s="47">
        <f t="shared" si="5"/>
        <v>401</v>
      </c>
      <c r="M47" s="70"/>
      <c r="N47" s="48" t="s">
        <v>489</v>
      </c>
    </row>
    <row r="48" spans="1:14" s="7" customFormat="1" ht="14.45" customHeight="1">
      <c r="A48" s="43">
        <f t="shared" si="1"/>
        <v>44</v>
      </c>
      <c r="B48" s="44" t="s">
        <v>481</v>
      </c>
      <c r="C48" s="44" t="s">
        <v>490</v>
      </c>
      <c r="D48" s="44" t="s">
        <v>491</v>
      </c>
      <c r="E48" s="45" t="s">
        <v>22</v>
      </c>
      <c r="F48" s="49" t="s">
        <v>28</v>
      </c>
      <c r="G48" s="44">
        <v>19</v>
      </c>
      <c r="H48" s="46">
        <v>490</v>
      </c>
      <c r="I48" s="40">
        <f>VLOOKUP(F48,'[1]CREATIVE PAINTS'!$C$6:$I$304,7,FALSE)</f>
        <v>2.2000000000000002</v>
      </c>
      <c r="J48" s="40">
        <f t="shared" si="4"/>
        <v>152</v>
      </c>
      <c r="K48" s="40">
        <v>25</v>
      </c>
      <c r="L48" s="47">
        <f t="shared" si="5"/>
        <v>1255</v>
      </c>
      <c r="M48" s="70"/>
      <c r="N48" s="48" t="s">
        <v>492</v>
      </c>
    </row>
    <row r="49" spans="1:14" s="7" customFormat="1" ht="14.45" customHeight="1">
      <c r="A49" s="43">
        <f t="shared" si="1"/>
        <v>45</v>
      </c>
      <c r="B49" s="44" t="s">
        <v>481</v>
      </c>
      <c r="C49" s="44" t="s">
        <v>493</v>
      </c>
      <c r="D49" s="44" t="s">
        <v>494</v>
      </c>
      <c r="E49" s="45" t="s">
        <v>22</v>
      </c>
      <c r="F49" s="49" t="s">
        <v>495</v>
      </c>
      <c r="G49" s="44">
        <v>74</v>
      </c>
      <c r="H49" s="46">
        <v>870</v>
      </c>
      <c r="I49" s="40">
        <f>VLOOKUP(F49,'[1]CREATIVE PAINTS'!$C$6:$I$304,7,FALSE)</f>
        <v>2.34</v>
      </c>
      <c r="J49" s="40">
        <f t="shared" si="4"/>
        <v>592</v>
      </c>
      <c r="K49" s="40">
        <v>25</v>
      </c>
      <c r="L49" s="47">
        <f t="shared" si="5"/>
        <v>2652.8</v>
      </c>
      <c r="M49" s="70"/>
      <c r="N49" s="48" t="s">
        <v>496</v>
      </c>
    </row>
    <row r="50" spans="1:14" s="7" customFormat="1" ht="14.45" customHeight="1">
      <c r="A50" s="43">
        <f t="shared" si="1"/>
        <v>46</v>
      </c>
      <c r="B50" s="44" t="s">
        <v>497</v>
      </c>
      <c r="C50" s="44" t="s">
        <v>498</v>
      </c>
      <c r="D50" s="44" t="s">
        <v>499</v>
      </c>
      <c r="E50" s="45" t="s">
        <v>22</v>
      </c>
      <c r="F50" s="49" t="s">
        <v>35</v>
      </c>
      <c r="G50" s="44">
        <v>6</v>
      </c>
      <c r="H50" s="46">
        <v>110</v>
      </c>
      <c r="I50" s="40">
        <f>VLOOKUP(F50,'[1]CREATIVE PAINTS'!$C$6:$I$304,7,FALSE)</f>
        <v>2.2000000000000002</v>
      </c>
      <c r="J50" s="40">
        <f t="shared" si="4"/>
        <v>48</v>
      </c>
      <c r="K50" s="40">
        <v>25</v>
      </c>
      <c r="L50" s="47">
        <f t="shared" si="5"/>
        <v>315</v>
      </c>
      <c r="M50" s="70"/>
      <c r="N50" s="48" t="s">
        <v>349</v>
      </c>
    </row>
    <row r="51" spans="1:14" s="7" customFormat="1" ht="14.45" customHeight="1">
      <c r="A51" s="43">
        <f t="shared" si="1"/>
        <v>47</v>
      </c>
      <c r="B51" s="44" t="s">
        <v>497</v>
      </c>
      <c r="C51" s="44" t="s">
        <v>500</v>
      </c>
      <c r="D51" s="44" t="s">
        <v>501</v>
      </c>
      <c r="E51" s="45" t="s">
        <v>22</v>
      </c>
      <c r="F51" s="49" t="s">
        <v>132</v>
      </c>
      <c r="G51" s="44">
        <v>2</v>
      </c>
      <c r="H51" s="46">
        <v>52</v>
      </c>
      <c r="I51" s="40">
        <f>VLOOKUP(F51,'[1]CREATIVE PAINTS'!$C$6:$I$304,7,FALSE)</f>
        <v>2.4</v>
      </c>
      <c r="J51" s="40">
        <f t="shared" si="4"/>
        <v>16</v>
      </c>
      <c r="K51" s="40">
        <v>25</v>
      </c>
      <c r="L51" s="47">
        <f t="shared" si="5"/>
        <v>165.8</v>
      </c>
      <c r="M51" s="70"/>
      <c r="N51" s="48" t="s">
        <v>416</v>
      </c>
    </row>
    <row r="52" spans="1:14" s="7" customFormat="1" ht="14.45" customHeight="1">
      <c r="A52" s="43">
        <f t="shared" si="1"/>
        <v>48</v>
      </c>
      <c r="B52" s="44" t="s">
        <v>497</v>
      </c>
      <c r="C52" s="44" t="s">
        <v>502</v>
      </c>
      <c r="D52" s="44" t="s">
        <v>503</v>
      </c>
      <c r="E52" s="45" t="s">
        <v>22</v>
      </c>
      <c r="F52" s="49" t="s">
        <v>132</v>
      </c>
      <c r="G52" s="44">
        <v>17</v>
      </c>
      <c r="H52" s="46">
        <v>330</v>
      </c>
      <c r="I52" s="40">
        <f>VLOOKUP(F52,'[1]CREATIVE PAINTS'!$C$6:$I$304,7,FALSE)</f>
        <v>2.4</v>
      </c>
      <c r="J52" s="40">
        <f t="shared" si="4"/>
        <v>136</v>
      </c>
      <c r="K52" s="40">
        <v>25</v>
      </c>
      <c r="L52" s="47">
        <f t="shared" si="5"/>
        <v>953</v>
      </c>
      <c r="M52" s="70"/>
      <c r="N52" s="48" t="s">
        <v>416</v>
      </c>
    </row>
    <row r="53" spans="1:14" s="7" customFormat="1" ht="14.45" customHeight="1">
      <c r="A53" s="43">
        <f t="shared" si="1"/>
        <v>49</v>
      </c>
      <c r="B53" s="44" t="s">
        <v>497</v>
      </c>
      <c r="C53" s="44" t="s">
        <v>504</v>
      </c>
      <c r="D53" s="44" t="s">
        <v>505</v>
      </c>
      <c r="E53" s="45" t="s">
        <v>22</v>
      </c>
      <c r="F53" s="49" t="s">
        <v>365</v>
      </c>
      <c r="G53" s="44">
        <v>19</v>
      </c>
      <c r="H53" s="46">
        <v>220</v>
      </c>
      <c r="I53" s="40">
        <f>VLOOKUP(F53,'[1]CREATIVE PAINTS'!$C$6:$I$304,7,FALSE)</f>
        <v>2.2000000000000002</v>
      </c>
      <c r="J53" s="40">
        <f t="shared" si="4"/>
        <v>152</v>
      </c>
      <c r="K53" s="40">
        <v>25</v>
      </c>
      <c r="L53" s="47">
        <f t="shared" si="5"/>
        <v>661</v>
      </c>
      <c r="M53" s="70"/>
      <c r="N53" s="48" t="s">
        <v>506</v>
      </c>
    </row>
    <row r="54" spans="1:14" s="7" customFormat="1" ht="14.45" customHeight="1">
      <c r="A54" s="43">
        <f t="shared" si="1"/>
        <v>50</v>
      </c>
      <c r="B54" s="44" t="s">
        <v>507</v>
      </c>
      <c r="C54" s="44" t="s">
        <v>508</v>
      </c>
      <c r="D54" s="44" t="s">
        <v>509</v>
      </c>
      <c r="E54" s="45" t="s">
        <v>22</v>
      </c>
      <c r="F54" s="49" t="s">
        <v>510</v>
      </c>
      <c r="G54" s="44">
        <v>27</v>
      </c>
      <c r="H54" s="46">
        <v>370</v>
      </c>
      <c r="I54" s="40">
        <f>VLOOKUP(F54,'[1]CREATIVE PAINTS'!$C$6:$I$304,7,FALSE)</f>
        <v>2.2000000000000002</v>
      </c>
      <c r="J54" s="40">
        <f t="shared" si="4"/>
        <v>216</v>
      </c>
      <c r="K54" s="40">
        <v>25</v>
      </c>
      <c r="L54" s="47">
        <f t="shared" si="5"/>
        <v>1055</v>
      </c>
      <c r="M54" s="70"/>
      <c r="N54" s="48" t="s">
        <v>511</v>
      </c>
    </row>
    <row r="55" spans="1:14" s="7" customFormat="1" ht="14.45" customHeight="1">
      <c r="A55" s="43">
        <f t="shared" si="1"/>
        <v>51</v>
      </c>
      <c r="B55" s="44" t="s">
        <v>507</v>
      </c>
      <c r="C55" s="44" t="s">
        <v>512</v>
      </c>
      <c r="D55" s="44" t="s">
        <v>513</v>
      </c>
      <c r="E55" s="45" t="s">
        <v>22</v>
      </c>
      <c r="F55" s="49" t="s">
        <v>510</v>
      </c>
      <c r="G55" s="44">
        <v>6</v>
      </c>
      <c r="H55" s="46">
        <v>60</v>
      </c>
      <c r="I55" s="40">
        <f>VLOOKUP(F55,'[1]CREATIVE PAINTS'!$C$6:$I$304,7,FALSE)</f>
        <v>2.2000000000000002</v>
      </c>
      <c r="J55" s="40">
        <f t="shared" si="4"/>
        <v>48</v>
      </c>
      <c r="K55" s="40">
        <v>25</v>
      </c>
      <c r="L55" s="47">
        <f t="shared" si="5"/>
        <v>205</v>
      </c>
      <c r="M55" s="70"/>
      <c r="N55" s="48" t="s">
        <v>511</v>
      </c>
    </row>
    <row r="56" spans="1:14" s="7" customFormat="1" ht="14.45" customHeight="1">
      <c r="A56" s="43">
        <f t="shared" si="1"/>
        <v>52</v>
      </c>
      <c r="B56" s="44" t="s">
        <v>507</v>
      </c>
      <c r="C56" s="44" t="s">
        <v>514</v>
      </c>
      <c r="D56" s="44" t="s">
        <v>515</v>
      </c>
      <c r="E56" s="45" t="s">
        <v>22</v>
      </c>
      <c r="F56" s="49" t="s">
        <v>359</v>
      </c>
      <c r="G56" s="44">
        <v>9</v>
      </c>
      <c r="H56" s="46">
        <v>130</v>
      </c>
      <c r="I56" s="40">
        <f>VLOOKUP(F56,'[1]CREATIVE PAINTS'!$C$6:$I$304,7,FALSE)</f>
        <v>2.2000000000000002</v>
      </c>
      <c r="J56" s="40">
        <f t="shared" si="4"/>
        <v>72</v>
      </c>
      <c r="K56" s="40">
        <v>25</v>
      </c>
      <c r="L56" s="47">
        <f t="shared" si="5"/>
        <v>383</v>
      </c>
      <c r="M56" s="70"/>
      <c r="N56" s="48" t="s">
        <v>360</v>
      </c>
    </row>
    <row r="57" spans="1:14" s="7" customFormat="1" ht="14.45" customHeight="1">
      <c r="A57" s="43">
        <f t="shared" si="1"/>
        <v>53</v>
      </c>
      <c r="B57" s="44" t="s">
        <v>507</v>
      </c>
      <c r="C57" s="44" t="s">
        <v>516</v>
      </c>
      <c r="D57" s="44" t="s">
        <v>517</v>
      </c>
      <c r="E57" s="45" t="s">
        <v>22</v>
      </c>
      <c r="F57" s="49" t="s">
        <v>370</v>
      </c>
      <c r="G57" s="44">
        <v>11</v>
      </c>
      <c r="H57" s="46">
        <v>140</v>
      </c>
      <c r="I57" s="40">
        <f>VLOOKUP(F57,'[1]CREATIVE PAINTS'!$C$6:$I$304,7,FALSE)</f>
        <v>2.2000000000000002</v>
      </c>
      <c r="J57" s="40">
        <f t="shared" si="4"/>
        <v>88</v>
      </c>
      <c r="K57" s="40">
        <v>25</v>
      </c>
      <c r="L57" s="47">
        <f t="shared" si="5"/>
        <v>421</v>
      </c>
      <c r="M57" s="70"/>
      <c r="N57" s="48" t="s">
        <v>371</v>
      </c>
    </row>
    <row r="58" spans="1:14" s="7" customFormat="1" ht="14.45" customHeight="1">
      <c r="A58" s="43">
        <f t="shared" si="1"/>
        <v>54</v>
      </c>
      <c r="B58" s="44" t="s">
        <v>507</v>
      </c>
      <c r="C58" s="44" t="s">
        <v>518</v>
      </c>
      <c r="D58" s="50">
        <v>756</v>
      </c>
      <c r="E58" s="45" t="s">
        <v>22</v>
      </c>
      <c r="F58" s="49" t="s">
        <v>30</v>
      </c>
      <c r="G58" s="44">
        <v>10</v>
      </c>
      <c r="H58" s="46">
        <v>90</v>
      </c>
      <c r="I58" s="40">
        <f>VLOOKUP(F58,'[1]CREATIVE PAINTS'!$C$6:$I$304,7,FALSE)</f>
        <v>2.2000000000000002</v>
      </c>
      <c r="J58" s="40">
        <f t="shared" si="4"/>
        <v>80</v>
      </c>
      <c r="K58" s="40">
        <v>25</v>
      </c>
      <c r="L58" s="47">
        <f t="shared" si="5"/>
        <v>303</v>
      </c>
      <c r="M58" s="70"/>
      <c r="N58" s="48" t="s">
        <v>352</v>
      </c>
    </row>
    <row r="59" spans="1:14" s="7" customFormat="1" ht="14.45" customHeight="1">
      <c r="A59" s="43">
        <f t="shared" si="1"/>
        <v>55</v>
      </c>
      <c r="B59" s="44" t="s">
        <v>507</v>
      </c>
      <c r="C59" s="44" t="s">
        <v>519</v>
      </c>
      <c r="D59" s="44" t="s">
        <v>520</v>
      </c>
      <c r="E59" s="45" t="s">
        <v>22</v>
      </c>
      <c r="F59" s="49" t="s">
        <v>521</v>
      </c>
      <c r="G59" s="44">
        <v>14</v>
      </c>
      <c r="H59" s="46">
        <v>280</v>
      </c>
      <c r="I59" s="40">
        <f>VLOOKUP(F59,'[1]CREATIVE PAINTS'!$C$6:$I$304,7,FALSE)</f>
        <v>2.77</v>
      </c>
      <c r="J59" s="40">
        <f t="shared" si="4"/>
        <v>112</v>
      </c>
      <c r="K59" s="40">
        <v>25</v>
      </c>
      <c r="L59" s="47">
        <f t="shared" si="5"/>
        <v>912.6</v>
      </c>
      <c r="M59" s="70"/>
      <c r="N59" s="48" t="s">
        <v>522</v>
      </c>
    </row>
    <row r="60" spans="1:14" s="7" customFormat="1" ht="14.45" customHeight="1">
      <c r="A60" s="43">
        <f t="shared" si="1"/>
        <v>56</v>
      </c>
      <c r="B60" s="44" t="s">
        <v>523</v>
      </c>
      <c r="C60" s="44" t="s">
        <v>524</v>
      </c>
      <c r="D60" s="44" t="s">
        <v>525</v>
      </c>
      <c r="E60" s="45" t="s">
        <v>22</v>
      </c>
      <c r="F60" s="49" t="s">
        <v>526</v>
      </c>
      <c r="G60" s="44">
        <v>13</v>
      </c>
      <c r="H60" s="46">
        <v>180</v>
      </c>
      <c r="I60" s="40">
        <f>VLOOKUP(F60,'[1]CREATIVE PAINTS'!$C$6:$I$304,7,FALSE)</f>
        <v>1.8</v>
      </c>
      <c r="J60" s="40">
        <f t="shared" si="4"/>
        <v>104</v>
      </c>
      <c r="K60" s="40">
        <v>25</v>
      </c>
      <c r="L60" s="47">
        <f t="shared" si="5"/>
        <v>453</v>
      </c>
      <c r="M60" s="70"/>
      <c r="N60" s="48" t="s">
        <v>527</v>
      </c>
    </row>
    <row r="61" spans="1:14" s="7" customFormat="1" ht="14.45" customHeight="1">
      <c r="A61" s="43">
        <f t="shared" si="1"/>
        <v>57</v>
      </c>
      <c r="B61" s="44" t="s">
        <v>523</v>
      </c>
      <c r="C61" s="44" t="s">
        <v>528</v>
      </c>
      <c r="D61" s="44" t="s">
        <v>529</v>
      </c>
      <c r="E61" s="45" t="s">
        <v>22</v>
      </c>
      <c r="F61" s="49" t="s">
        <v>365</v>
      </c>
      <c r="G61" s="44">
        <v>14</v>
      </c>
      <c r="H61" s="46">
        <v>210</v>
      </c>
      <c r="I61" s="40">
        <f>VLOOKUP(F61,'[1]CREATIVE PAINTS'!$C$6:$I$304,7,FALSE)</f>
        <v>2.2000000000000002</v>
      </c>
      <c r="J61" s="40">
        <f t="shared" si="4"/>
        <v>112</v>
      </c>
      <c r="K61" s="40">
        <v>25</v>
      </c>
      <c r="L61" s="47">
        <f t="shared" si="5"/>
        <v>599</v>
      </c>
      <c r="M61" s="70"/>
      <c r="N61" s="48" t="s">
        <v>530</v>
      </c>
    </row>
    <row r="62" spans="1:14" s="7" customFormat="1" ht="14.45" customHeight="1">
      <c r="A62" s="43">
        <f t="shared" si="1"/>
        <v>58</v>
      </c>
      <c r="B62" s="44" t="s">
        <v>523</v>
      </c>
      <c r="C62" s="44" t="s">
        <v>531</v>
      </c>
      <c r="D62" s="44" t="s">
        <v>532</v>
      </c>
      <c r="E62" s="45" t="s">
        <v>22</v>
      </c>
      <c r="F62" s="49" t="s">
        <v>533</v>
      </c>
      <c r="G62" s="44">
        <v>40</v>
      </c>
      <c r="H62" s="46">
        <v>740</v>
      </c>
      <c r="I62" s="40">
        <f>VLOOKUP(F62,'[1]CREATIVE PAINTS'!$C$6:$I$304,7,FALSE)</f>
        <v>3.15</v>
      </c>
      <c r="J62" s="40">
        <f t="shared" si="4"/>
        <v>320</v>
      </c>
      <c r="K62" s="40">
        <v>25</v>
      </c>
      <c r="L62" s="47">
        <f t="shared" si="5"/>
        <v>2676</v>
      </c>
      <c r="M62" s="70"/>
      <c r="N62" s="48" t="s">
        <v>534</v>
      </c>
    </row>
    <row r="63" spans="1:14" s="7" customFormat="1" ht="14.45" customHeight="1">
      <c r="A63" s="43">
        <f t="shared" si="1"/>
        <v>59</v>
      </c>
      <c r="B63" s="44" t="s">
        <v>523</v>
      </c>
      <c r="C63" s="44" t="s">
        <v>535</v>
      </c>
      <c r="D63" s="44" t="s">
        <v>536</v>
      </c>
      <c r="E63" s="45" t="s">
        <v>22</v>
      </c>
      <c r="F63" s="49" t="s">
        <v>309</v>
      </c>
      <c r="G63" s="44">
        <v>14</v>
      </c>
      <c r="H63" s="46">
        <v>250</v>
      </c>
      <c r="I63" s="40">
        <f>VLOOKUP(F63,'[1]CREATIVE PAINTS'!$C$6:$I$304,7,FALSE)</f>
        <v>2.2000000000000002</v>
      </c>
      <c r="J63" s="40">
        <f t="shared" si="4"/>
        <v>112</v>
      </c>
      <c r="K63" s="40">
        <v>25</v>
      </c>
      <c r="L63" s="47">
        <f t="shared" si="5"/>
        <v>687</v>
      </c>
      <c r="M63" s="70"/>
      <c r="N63" s="48" t="s">
        <v>537</v>
      </c>
    </row>
    <row r="64" spans="1:14" s="7" customFormat="1" ht="14.45" customHeight="1">
      <c r="A64" s="43">
        <f t="shared" si="1"/>
        <v>60</v>
      </c>
      <c r="B64" s="44" t="s">
        <v>538</v>
      </c>
      <c r="C64" s="44" t="s">
        <v>539</v>
      </c>
      <c r="D64" s="44" t="s">
        <v>540</v>
      </c>
      <c r="E64" s="45" t="s">
        <v>22</v>
      </c>
      <c r="F64" s="49" t="s">
        <v>541</v>
      </c>
      <c r="G64" s="44">
        <v>11</v>
      </c>
      <c r="H64" s="46">
        <v>220</v>
      </c>
      <c r="I64" s="40">
        <f>VLOOKUP(F64,'[1]CREATIVE PAINTS'!$C$6:$I$304,7,FALSE)</f>
        <v>1.9</v>
      </c>
      <c r="J64" s="40">
        <f t="shared" si="4"/>
        <v>88</v>
      </c>
      <c r="K64" s="40">
        <v>25</v>
      </c>
      <c r="L64" s="47">
        <f t="shared" si="5"/>
        <v>531</v>
      </c>
      <c r="M64" s="70"/>
      <c r="N64" s="48" t="s">
        <v>364</v>
      </c>
    </row>
    <row r="65" spans="1:14" s="7" customFormat="1" ht="14.45" customHeight="1">
      <c r="A65" s="43">
        <f t="shared" si="1"/>
        <v>61</v>
      </c>
      <c r="B65" s="44" t="s">
        <v>538</v>
      </c>
      <c r="C65" s="44" t="s">
        <v>542</v>
      </c>
      <c r="D65" s="44" t="s">
        <v>543</v>
      </c>
      <c r="E65" s="45" t="s">
        <v>22</v>
      </c>
      <c r="F65" s="49" t="s">
        <v>368</v>
      </c>
      <c r="G65" s="44">
        <v>4</v>
      </c>
      <c r="H65" s="46">
        <v>44</v>
      </c>
      <c r="I65" s="40">
        <f>VLOOKUP(F65,'[1]CREATIVE PAINTS'!$C$6:$I$304,7,FALSE)</f>
        <v>2.2000000000000002</v>
      </c>
      <c r="J65" s="40">
        <f t="shared" si="4"/>
        <v>32</v>
      </c>
      <c r="K65" s="40">
        <v>25</v>
      </c>
      <c r="L65" s="47">
        <f>50*I65+J65+K65</f>
        <v>167</v>
      </c>
      <c r="M65" s="70"/>
      <c r="N65" s="48" t="s">
        <v>544</v>
      </c>
    </row>
    <row r="66" spans="1:14" s="7" customFormat="1" ht="14.45" customHeight="1">
      <c r="A66" s="43">
        <f t="shared" si="1"/>
        <v>62</v>
      </c>
      <c r="B66" s="44" t="s">
        <v>538</v>
      </c>
      <c r="C66" s="44" t="s">
        <v>545</v>
      </c>
      <c r="D66" s="44" t="s">
        <v>546</v>
      </c>
      <c r="E66" s="45" t="s">
        <v>22</v>
      </c>
      <c r="F66" s="49" t="s">
        <v>29</v>
      </c>
      <c r="G66" s="44">
        <v>6</v>
      </c>
      <c r="H66" s="46">
        <v>70</v>
      </c>
      <c r="I66" s="40">
        <f>VLOOKUP(F66,'[1]CREATIVE PAINTS'!$C$6:$I$304,7,FALSE)</f>
        <v>2.48</v>
      </c>
      <c r="J66" s="40">
        <f t="shared" si="4"/>
        <v>48</v>
      </c>
      <c r="K66" s="40">
        <v>25</v>
      </c>
      <c r="L66" s="47">
        <f>H66*I66+J66+K66</f>
        <v>246.6</v>
      </c>
      <c r="M66" s="70"/>
      <c r="N66" s="48" t="s">
        <v>547</v>
      </c>
    </row>
    <row r="67" spans="1:14" s="7" customFormat="1" ht="14.45" customHeight="1">
      <c r="A67" s="43">
        <f t="shared" si="1"/>
        <v>63</v>
      </c>
      <c r="B67" s="44" t="s">
        <v>538</v>
      </c>
      <c r="C67" s="44" t="s">
        <v>548</v>
      </c>
      <c r="D67" s="44" t="s">
        <v>549</v>
      </c>
      <c r="E67" s="45" t="s">
        <v>22</v>
      </c>
      <c r="F67" s="49" t="s">
        <v>550</v>
      </c>
      <c r="G67" s="44">
        <v>33</v>
      </c>
      <c r="H67" s="46">
        <v>560</v>
      </c>
      <c r="I67" s="40">
        <f>VLOOKUP(F67,'[1]CREATIVE PAINTS'!$C$6:$I$304,7,FALSE)</f>
        <v>3.03</v>
      </c>
      <c r="J67" s="40">
        <f t="shared" si="4"/>
        <v>264</v>
      </c>
      <c r="K67" s="40">
        <v>25</v>
      </c>
      <c r="L67" s="47">
        <f>H67*I67+J67+K67</f>
        <v>1985.8</v>
      </c>
      <c r="M67" s="70"/>
      <c r="N67" s="48" t="s">
        <v>551</v>
      </c>
    </row>
    <row r="68" spans="1:14" s="7" customFormat="1" ht="14.45" customHeight="1">
      <c r="A68" s="43">
        <f t="shared" si="1"/>
        <v>64</v>
      </c>
      <c r="B68" s="44" t="s">
        <v>538</v>
      </c>
      <c r="C68" s="44" t="s">
        <v>552</v>
      </c>
      <c r="D68" s="44" t="s">
        <v>553</v>
      </c>
      <c r="E68" s="45" t="s">
        <v>22</v>
      </c>
      <c r="F68" s="49" t="s">
        <v>45</v>
      </c>
      <c r="G68" s="44">
        <v>24</v>
      </c>
      <c r="H68" s="46">
        <v>480</v>
      </c>
      <c r="I68" s="40">
        <f>VLOOKUP(F68,'[1]CREATIVE PAINTS'!$C$6:$I$304,7,FALSE)</f>
        <v>4.24</v>
      </c>
      <c r="J68" s="40">
        <f t="shared" si="4"/>
        <v>192</v>
      </c>
      <c r="K68" s="40">
        <v>25</v>
      </c>
      <c r="L68" s="47">
        <f>H68*I68+J68+K68</f>
        <v>2252.1999999999998</v>
      </c>
      <c r="M68" s="70"/>
      <c r="N68" s="48" t="s">
        <v>351</v>
      </c>
    </row>
    <row r="69" spans="1:14" s="7" customFormat="1" ht="14.45" customHeight="1">
      <c r="A69" s="43">
        <f t="shared" si="1"/>
        <v>65</v>
      </c>
      <c r="B69" s="44" t="s">
        <v>554</v>
      </c>
      <c r="C69" s="44" t="s">
        <v>555</v>
      </c>
      <c r="D69" s="44" t="s">
        <v>556</v>
      </c>
      <c r="E69" s="45" t="s">
        <v>22</v>
      </c>
      <c r="F69" s="49" t="s">
        <v>541</v>
      </c>
      <c r="G69" s="44">
        <v>10</v>
      </c>
      <c r="H69" s="46">
        <v>170</v>
      </c>
      <c r="I69" s="40">
        <f>VLOOKUP(F69,'[1]CREATIVE PAINTS'!$C$6:$I$304,7,FALSE)</f>
        <v>1.9</v>
      </c>
      <c r="J69" s="40">
        <f t="shared" si="4"/>
        <v>80</v>
      </c>
      <c r="K69" s="40">
        <v>25</v>
      </c>
      <c r="L69" s="47">
        <f>H69*I69+J69+K69</f>
        <v>428</v>
      </c>
      <c r="M69" s="70"/>
      <c r="N69" s="48" t="s">
        <v>364</v>
      </c>
    </row>
    <row r="70" spans="1:14" s="7" customFormat="1" ht="14.45" customHeight="1">
      <c r="A70" s="43">
        <f t="shared" si="1"/>
        <v>66</v>
      </c>
      <c r="B70" s="44" t="s">
        <v>554</v>
      </c>
      <c r="C70" s="44" t="s">
        <v>557</v>
      </c>
      <c r="D70" s="44" t="s">
        <v>558</v>
      </c>
      <c r="E70" s="45" t="s">
        <v>22</v>
      </c>
      <c r="F70" s="49" t="s">
        <v>29</v>
      </c>
      <c r="G70" s="44">
        <v>1</v>
      </c>
      <c r="H70" s="46">
        <v>20</v>
      </c>
      <c r="I70" s="40">
        <f>VLOOKUP(F70,'[1]CREATIVE PAINTS'!$C$6:$I$304,7,FALSE)</f>
        <v>2.48</v>
      </c>
      <c r="J70" s="40">
        <f t="shared" ref="J70:J85" si="6">G70*8</f>
        <v>8</v>
      </c>
      <c r="K70" s="40">
        <v>25</v>
      </c>
      <c r="L70" s="47">
        <f>50*I70+J70+K70</f>
        <v>157</v>
      </c>
      <c r="M70" s="70"/>
      <c r="N70" s="48" t="s">
        <v>547</v>
      </c>
    </row>
    <row r="71" spans="1:14" s="7" customFormat="1" ht="14.45" customHeight="1">
      <c r="A71" s="43">
        <f t="shared" ref="A71:A85" si="7">A70+1</f>
        <v>67</v>
      </c>
      <c r="B71" s="44" t="s">
        <v>554</v>
      </c>
      <c r="C71" s="44" t="s">
        <v>559</v>
      </c>
      <c r="D71" s="44" t="s">
        <v>560</v>
      </c>
      <c r="E71" s="45" t="s">
        <v>22</v>
      </c>
      <c r="F71" s="49" t="s">
        <v>279</v>
      </c>
      <c r="G71" s="44">
        <v>22</v>
      </c>
      <c r="H71" s="46">
        <v>240</v>
      </c>
      <c r="I71" s="40">
        <f>VLOOKUP(F71,'[1]CREATIVE PAINTS'!$C$6:$I$304,7,FALSE)</f>
        <v>2.4</v>
      </c>
      <c r="J71" s="40">
        <f t="shared" si="6"/>
        <v>176</v>
      </c>
      <c r="K71" s="40">
        <v>25</v>
      </c>
      <c r="L71" s="47">
        <f>H71*I71+J71+K71</f>
        <v>777</v>
      </c>
      <c r="M71" s="70"/>
      <c r="N71" s="48" t="s">
        <v>363</v>
      </c>
    </row>
    <row r="72" spans="1:14" s="7" customFormat="1" ht="14.45" customHeight="1">
      <c r="A72" s="43">
        <f t="shared" si="7"/>
        <v>68</v>
      </c>
      <c r="B72" s="44" t="s">
        <v>554</v>
      </c>
      <c r="C72" s="44" t="s">
        <v>561</v>
      </c>
      <c r="D72" s="44" t="s">
        <v>562</v>
      </c>
      <c r="E72" s="45" t="s">
        <v>22</v>
      </c>
      <c r="F72" s="49" t="s">
        <v>366</v>
      </c>
      <c r="G72" s="44">
        <v>47</v>
      </c>
      <c r="H72" s="46">
        <v>830</v>
      </c>
      <c r="I72" s="40">
        <f>VLOOKUP(F72,'[1]CREATIVE PAINTS'!$C$6:$I$304,7,FALSE)</f>
        <v>2.4</v>
      </c>
      <c r="J72" s="40">
        <f t="shared" si="6"/>
        <v>376</v>
      </c>
      <c r="K72" s="40">
        <v>25</v>
      </c>
      <c r="L72" s="47">
        <f>H72*I72+J72+K72</f>
        <v>2393</v>
      </c>
      <c r="M72" s="70"/>
      <c r="N72" s="48" t="s">
        <v>367</v>
      </c>
    </row>
    <row r="73" spans="1:14" s="7" customFormat="1" ht="14.45" customHeight="1">
      <c r="A73" s="43">
        <f t="shared" si="7"/>
        <v>69</v>
      </c>
      <c r="B73" s="44" t="s">
        <v>554</v>
      </c>
      <c r="C73" s="44" t="s">
        <v>563</v>
      </c>
      <c r="D73" s="44" t="s">
        <v>564</v>
      </c>
      <c r="E73" s="45" t="s">
        <v>22</v>
      </c>
      <c r="F73" s="49" t="s">
        <v>550</v>
      </c>
      <c r="G73" s="44">
        <v>2</v>
      </c>
      <c r="H73" s="46">
        <v>40</v>
      </c>
      <c r="I73" s="40">
        <f>VLOOKUP(F73,'[1]CREATIVE PAINTS'!$C$6:$I$304,7,FALSE)</f>
        <v>3.03</v>
      </c>
      <c r="J73" s="40">
        <f t="shared" si="6"/>
        <v>16</v>
      </c>
      <c r="K73" s="40">
        <v>25</v>
      </c>
      <c r="L73" s="47">
        <f>50*I73+J73+K73</f>
        <v>192.5</v>
      </c>
      <c r="M73" s="70"/>
      <c r="N73" s="48" t="s">
        <v>551</v>
      </c>
    </row>
    <row r="74" spans="1:14" s="7" customFormat="1" ht="14.45" customHeight="1">
      <c r="A74" s="43">
        <f t="shared" si="7"/>
        <v>70</v>
      </c>
      <c r="B74" s="44" t="s">
        <v>554</v>
      </c>
      <c r="C74" s="44" t="s">
        <v>565</v>
      </c>
      <c r="D74" s="44" t="s">
        <v>566</v>
      </c>
      <c r="E74" s="45" t="s">
        <v>22</v>
      </c>
      <c r="F74" s="49" t="s">
        <v>43</v>
      </c>
      <c r="G74" s="44">
        <v>10</v>
      </c>
      <c r="H74" s="46">
        <v>40</v>
      </c>
      <c r="I74" s="40">
        <f>VLOOKUP(F74,'[1]CREATIVE PAINTS'!$C$6:$I$304,7,FALSE)</f>
        <v>3.63</v>
      </c>
      <c r="J74" s="40">
        <f t="shared" si="6"/>
        <v>80</v>
      </c>
      <c r="K74" s="40">
        <v>25</v>
      </c>
      <c r="L74" s="47">
        <f>50*I74+J74+K74</f>
        <v>286.5</v>
      </c>
      <c r="M74" s="70"/>
      <c r="N74" s="48" t="s">
        <v>358</v>
      </c>
    </row>
    <row r="75" spans="1:14" s="7" customFormat="1" ht="14.45" customHeight="1">
      <c r="A75" s="43">
        <f t="shared" si="7"/>
        <v>71</v>
      </c>
      <c r="B75" s="44" t="s">
        <v>554</v>
      </c>
      <c r="C75" s="44" t="s">
        <v>567</v>
      </c>
      <c r="D75" s="44" t="s">
        <v>568</v>
      </c>
      <c r="E75" s="45" t="s">
        <v>22</v>
      </c>
      <c r="F75" s="49" t="s">
        <v>45</v>
      </c>
      <c r="G75" s="44">
        <v>12</v>
      </c>
      <c r="H75" s="46">
        <v>360</v>
      </c>
      <c r="I75" s="40">
        <f>VLOOKUP(F75,'[1]CREATIVE PAINTS'!$C$6:$I$304,7,FALSE)</f>
        <v>4.24</v>
      </c>
      <c r="J75" s="40">
        <f t="shared" si="6"/>
        <v>96</v>
      </c>
      <c r="K75" s="40">
        <v>25</v>
      </c>
      <c r="L75" s="47">
        <f t="shared" ref="L75:L85" si="8">H75*I75+J75+K75</f>
        <v>1647.4</v>
      </c>
      <c r="M75" s="70"/>
      <c r="N75" s="48" t="s">
        <v>351</v>
      </c>
    </row>
    <row r="76" spans="1:14" s="7" customFormat="1" ht="14.45" customHeight="1">
      <c r="A76" s="43">
        <f t="shared" si="7"/>
        <v>72</v>
      </c>
      <c r="B76" s="44" t="s">
        <v>569</v>
      </c>
      <c r="C76" s="44" t="s">
        <v>570</v>
      </c>
      <c r="D76" s="44" t="s">
        <v>571</v>
      </c>
      <c r="E76" s="45" t="s">
        <v>22</v>
      </c>
      <c r="F76" s="49" t="s">
        <v>30</v>
      </c>
      <c r="G76" s="44">
        <v>15</v>
      </c>
      <c r="H76" s="46">
        <v>270</v>
      </c>
      <c r="I76" s="40">
        <f>VLOOKUP(F76,'[1]CREATIVE PAINTS'!$C$6:$I$304,7,FALSE)</f>
        <v>2.2000000000000002</v>
      </c>
      <c r="J76" s="40">
        <f t="shared" si="6"/>
        <v>120</v>
      </c>
      <c r="K76" s="40">
        <v>25</v>
      </c>
      <c r="L76" s="47">
        <f t="shared" si="8"/>
        <v>739</v>
      </c>
      <c r="M76" s="70"/>
      <c r="N76" s="48" t="s">
        <v>352</v>
      </c>
    </row>
    <row r="77" spans="1:14" s="7" customFormat="1" ht="14.45" customHeight="1">
      <c r="A77" s="43">
        <f t="shared" si="7"/>
        <v>73</v>
      </c>
      <c r="B77" s="44" t="s">
        <v>569</v>
      </c>
      <c r="C77" s="44" t="s">
        <v>572</v>
      </c>
      <c r="D77" s="44" t="s">
        <v>573</v>
      </c>
      <c r="E77" s="45" t="s">
        <v>22</v>
      </c>
      <c r="F77" s="49" t="s">
        <v>574</v>
      </c>
      <c r="G77" s="44">
        <v>15</v>
      </c>
      <c r="H77" s="46">
        <v>180</v>
      </c>
      <c r="I77" s="40">
        <f>VLOOKUP(F77,'[1]CREATIVE PAINTS'!$C$6:$I$304,7,FALSE)</f>
        <v>2.2000000000000002</v>
      </c>
      <c r="J77" s="40">
        <f t="shared" si="6"/>
        <v>120</v>
      </c>
      <c r="K77" s="40">
        <v>25</v>
      </c>
      <c r="L77" s="47">
        <f t="shared" si="8"/>
        <v>541</v>
      </c>
      <c r="M77" s="70"/>
      <c r="N77" s="48" t="s">
        <v>575</v>
      </c>
    </row>
    <row r="78" spans="1:14" s="7" customFormat="1" ht="14.45" customHeight="1">
      <c r="A78" s="43">
        <f t="shared" si="7"/>
        <v>74</v>
      </c>
      <c r="B78" s="44" t="s">
        <v>569</v>
      </c>
      <c r="C78" s="44" t="s">
        <v>576</v>
      </c>
      <c r="D78" s="44" t="s">
        <v>577</v>
      </c>
      <c r="E78" s="45" t="s">
        <v>22</v>
      </c>
      <c r="F78" s="49" t="s">
        <v>53</v>
      </c>
      <c r="G78" s="44">
        <v>6</v>
      </c>
      <c r="H78" s="46">
        <v>110</v>
      </c>
      <c r="I78" s="40">
        <f>VLOOKUP(F78,'[1]CREATIVE PAINTS'!$C$6:$I$304,7,FALSE)</f>
        <v>2.2000000000000002</v>
      </c>
      <c r="J78" s="40">
        <f t="shared" si="6"/>
        <v>48</v>
      </c>
      <c r="K78" s="40">
        <v>25</v>
      </c>
      <c r="L78" s="47">
        <f t="shared" si="8"/>
        <v>315</v>
      </c>
      <c r="M78" s="70"/>
      <c r="N78" s="48" t="s">
        <v>361</v>
      </c>
    </row>
    <row r="79" spans="1:14" s="7" customFormat="1" ht="14.45" customHeight="1">
      <c r="A79" s="43">
        <f t="shared" si="7"/>
        <v>75</v>
      </c>
      <c r="B79" s="44" t="s">
        <v>569</v>
      </c>
      <c r="C79" s="44" t="s">
        <v>578</v>
      </c>
      <c r="D79" s="44" t="s">
        <v>579</v>
      </c>
      <c r="E79" s="45" t="s">
        <v>22</v>
      </c>
      <c r="F79" s="49" t="s">
        <v>359</v>
      </c>
      <c r="G79" s="44">
        <v>5</v>
      </c>
      <c r="H79" s="46">
        <v>54</v>
      </c>
      <c r="I79" s="40">
        <f>VLOOKUP(F79,'[1]CREATIVE PAINTS'!$C$6:$I$304,7,FALSE)</f>
        <v>2.2000000000000002</v>
      </c>
      <c r="J79" s="40">
        <f t="shared" si="6"/>
        <v>40</v>
      </c>
      <c r="K79" s="40">
        <v>25</v>
      </c>
      <c r="L79" s="47">
        <f t="shared" si="8"/>
        <v>183.8</v>
      </c>
      <c r="M79" s="70"/>
      <c r="N79" s="48" t="s">
        <v>360</v>
      </c>
    </row>
    <row r="80" spans="1:14" s="7" customFormat="1" ht="14.45" customHeight="1">
      <c r="A80" s="43">
        <f t="shared" si="7"/>
        <v>76</v>
      </c>
      <c r="B80" s="44" t="s">
        <v>569</v>
      </c>
      <c r="C80" s="44" t="s">
        <v>580</v>
      </c>
      <c r="D80" s="44" t="s">
        <v>581</v>
      </c>
      <c r="E80" s="45" t="s">
        <v>22</v>
      </c>
      <c r="F80" s="49" t="s">
        <v>30</v>
      </c>
      <c r="G80" s="44">
        <v>17</v>
      </c>
      <c r="H80" s="46">
        <v>190</v>
      </c>
      <c r="I80" s="40">
        <f>VLOOKUP(F80,'[1]CREATIVE PAINTS'!$C$6:$I$304,7,FALSE)</f>
        <v>2.2000000000000002</v>
      </c>
      <c r="J80" s="40">
        <f t="shared" si="6"/>
        <v>136</v>
      </c>
      <c r="K80" s="40">
        <v>25</v>
      </c>
      <c r="L80" s="47">
        <f t="shared" si="8"/>
        <v>579</v>
      </c>
      <c r="M80" s="70"/>
      <c r="N80" s="48" t="s">
        <v>352</v>
      </c>
    </row>
    <row r="81" spans="1:16" s="7" customFormat="1" ht="14.45" customHeight="1">
      <c r="A81" s="43">
        <f t="shared" si="7"/>
        <v>77</v>
      </c>
      <c r="B81" s="44" t="s">
        <v>582</v>
      </c>
      <c r="C81" s="44" t="s">
        <v>583</v>
      </c>
      <c r="D81" s="44" t="s">
        <v>584</v>
      </c>
      <c r="E81" s="45" t="s">
        <v>22</v>
      </c>
      <c r="F81" s="49" t="s">
        <v>585</v>
      </c>
      <c r="G81" s="44">
        <v>33</v>
      </c>
      <c r="H81" s="46">
        <v>160</v>
      </c>
      <c r="I81" s="40">
        <f>VLOOKUP(F81,'[1]CREATIVE PAINTS'!$C$6:$I$304,7,FALSE)</f>
        <v>2.2000000000000002</v>
      </c>
      <c r="J81" s="40">
        <f t="shared" si="6"/>
        <v>264</v>
      </c>
      <c r="K81" s="40">
        <v>25</v>
      </c>
      <c r="L81" s="47">
        <f t="shared" si="8"/>
        <v>641</v>
      </c>
      <c r="M81" s="70"/>
      <c r="N81" s="48" t="s">
        <v>586</v>
      </c>
    </row>
    <row r="82" spans="1:16" s="7" customFormat="1" ht="14.45" customHeight="1">
      <c r="A82" s="43">
        <f t="shared" si="7"/>
        <v>78</v>
      </c>
      <c r="B82" s="44" t="s">
        <v>582</v>
      </c>
      <c r="C82" s="44" t="s">
        <v>587</v>
      </c>
      <c r="D82" s="44" t="s">
        <v>588</v>
      </c>
      <c r="E82" s="45" t="s">
        <v>22</v>
      </c>
      <c r="F82" s="49" t="s">
        <v>294</v>
      </c>
      <c r="G82" s="44">
        <v>35</v>
      </c>
      <c r="H82" s="46">
        <v>250</v>
      </c>
      <c r="I82" s="40">
        <f>VLOOKUP(F82,'[1]CREATIVE PAINTS'!$C$6:$I$304,7,FALSE)</f>
        <v>2.75</v>
      </c>
      <c r="J82" s="40">
        <f t="shared" si="6"/>
        <v>280</v>
      </c>
      <c r="K82" s="40">
        <v>25</v>
      </c>
      <c r="L82" s="47">
        <f t="shared" si="8"/>
        <v>992.5</v>
      </c>
      <c r="M82" s="70"/>
      <c r="N82" s="48" t="s">
        <v>589</v>
      </c>
    </row>
    <row r="83" spans="1:16" s="7" customFormat="1" ht="14.45" customHeight="1">
      <c r="A83" s="43">
        <f t="shared" si="7"/>
        <v>79</v>
      </c>
      <c r="B83" s="44" t="s">
        <v>590</v>
      </c>
      <c r="C83" s="44" t="s">
        <v>591</v>
      </c>
      <c r="D83" s="44" t="s">
        <v>592</v>
      </c>
      <c r="E83" s="45" t="s">
        <v>22</v>
      </c>
      <c r="F83" s="49" t="s">
        <v>53</v>
      </c>
      <c r="G83" s="44">
        <v>8</v>
      </c>
      <c r="H83" s="46">
        <v>115</v>
      </c>
      <c r="I83" s="40">
        <f>VLOOKUP(F83,'[1]CREATIVE PAINTS'!$C$6:$I$304,7,FALSE)</f>
        <v>2.2000000000000002</v>
      </c>
      <c r="J83" s="40">
        <f t="shared" si="6"/>
        <v>64</v>
      </c>
      <c r="K83" s="40">
        <v>25</v>
      </c>
      <c r="L83" s="47">
        <f t="shared" si="8"/>
        <v>342</v>
      </c>
      <c r="M83" s="70"/>
      <c r="N83" s="48" t="s">
        <v>361</v>
      </c>
    </row>
    <row r="84" spans="1:16" s="7" customFormat="1" ht="14.45" customHeight="1">
      <c r="A84" s="43">
        <f t="shared" si="7"/>
        <v>80</v>
      </c>
      <c r="B84" s="44" t="s">
        <v>590</v>
      </c>
      <c r="C84" s="44" t="s">
        <v>593</v>
      </c>
      <c r="D84" s="44" t="s">
        <v>594</v>
      </c>
      <c r="E84" s="45" t="s">
        <v>22</v>
      </c>
      <c r="F84" s="49" t="s">
        <v>510</v>
      </c>
      <c r="G84" s="44">
        <v>35</v>
      </c>
      <c r="H84" s="46">
        <v>340</v>
      </c>
      <c r="I84" s="40">
        <f>VLOOKUP(F84,'[1]CREATIVE PAINTS'!$C$6:$I$304,7,FALSE)</f>
        <v>2.2000000000000002</v>
      </c>
      <c r="J84" s="40">
        <f t="shared" si="6"/>
        <v>280</v>
      </c>
      <c r="K84" s="40">
        <v>25</v>
      </c>
      <c r="L84" s="47">
        <f t="shared" si="8"/>
        <v>1053</v>
      </c>
      <c r="M84" s="70"/>
      <c r="N84" s="48" t="s">
        <v>511</v>
      </c>
    </row>
    <row r="85" spans="1:16" s="7" customFormat="1" ht="14.45" customHeight="1" thickBot="1">
      <c r="A85" s="43">
        <f t="shared" si="7"/>
        <v>81</v>
      </c>
      <c r="B85" s="51" t="s">
        <v>590</v>
      </c>
      <c r="C85" s="51" t="s">
        <v>595</v>
      </c>
      <c r="D85" s="51" t="s">
        <v>596</v>
      </c>
      <c r="E85" s="52" t="s">
        <v>22</v>
      </c>
      <c r="F85" s="53" t="s">
        <v>35</v>
      </c>
      <c r="G85" s="51">
        <v>25</v>
      </c>
      <c r="H85" s="54">
        <v>340</v>
      </c>
      <c r="I85" s="55">
        <f>VLOOKUP(F85,'[1]CREATIVE PAINTS'!$C$6:$I$304,7,FALSE)</f>
        <v>2.2000000000000002</v>
      </c>
      <c r="J85" s="55">
        <f t="shared" si="6"/>
        <v>200</v>
      </c>
      <c r="K85" s="55">
        <v>25</v>
      </c>
      <c r="L85" s="62">
        <f t="shared" si="8"/>
        <v>973.00000000000011</v>
      </c>
      <c r="M85" s="70"/>
      <c r="N85" s="48" t="s">
        <v>349</v>
      </c>
    </row>
    <row r="86" spans="1:16" s="84" customFormat="1" ht="14.45" customHeight="1" thickBot="1">
      <c r="A86" s="101" t="s">
        <v>601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80">
        <f>ROUND(SUM(L5:L85),0)</f>
        <v>90663</v>
      </c>
      <c r="M86" s="81"/>
      <c r="N86" s="82"/>
      <c r="O86" s="83"/>
    </row>
    <row r="87" spans="1:16" s="7" customFormat="1" ht="14.45" customHeight="1" thickBot="1">
      <c r="A87" s="31"/>
      <c r="B87"/>
      <c r="C87"/>
      <c r="D87"/>
      <c r="E87"/>
      <c r="F87" s="32"/>
      <c r="G87" s="34">
        <f>SUM(G5:G85)</f>
        <v>1793</v>
      </c>
      <c r="H87" s="42">
        <f>SUM(H5:H85)</f>
        <v>24743</v>
      </c>
      <c r="I87" s="33"/>
      <c r="J87" s="33"/>
      <c r="K87" s="33"/>
      <c r="L87" s="33"/>
      <c r="M87"/>
      <c r="N87" s="35"/>
      <c r="O87" s="36"/>
      <c r="P87" s="36"/>
    </row>
    <row r="88" spans="1:16" s="9" customFormat="1" ht="36.75" customHeight="1" thickBot="1">
      <c r="A88" s="98" t="s">
        <v>347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100"/>
      <c r="N88" s="37"/>
      <c r="O88" s="37"/>
      <c r="P88" s="37"/>
    </row>
    <row r="89" spans="1:16" s="10" customFormat="1" ht="50.25" customHeight="1" thickBot="1">
      <c r="A89" s="85" t="s">
        <v>20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7"/>
      <c r="N89" s="38"/>
      <c r="O89" s="38"/>
      <c r="P89" s="38"/>
    </row>
    <row r="90" spans="1:16" ht="14.1" customHeight="1">
      <c r="N90" s="39"/>
      <c r="O90" s="39"/>
      <c r="P90" s="39"/>
    </row>
    <row r="91" spans="1:16">
      <c r="N91" s="39"/>
      <c r="O91" s="39"/>
      <c r="P91" s="39"/>
    </row>
    <row r="94" spans="1:16">
      <c r="F94" s="10"/>
    </row>
    <row r="96" spans="1:16">
      <c r="I96" s="8"/>
    </row>
  </sheetData>
  <sortState ref="B5:N85">
    <sortCondition ref="B5:B85"/>
    <sortCondition ref="C5:C85"/>
  </sortState>
  <mergeCells count="7">
    <mergeCell ref="A89:L89"/>
    <mergeCell ref="A3:F3"/>
    <mergeCell ref="A2:F2"/>
    <mergeCell ref="G2:L2"/>
    <mergeCell ref="G3:L3"/>
    <mergeCell ref="A88:L88"/>
    <mergeCell ref="A86:K86"/>
  </mergeCells>
  <pageMargins left="0.27559055118110237" right="0.11811023622047245" top="0.39370078740157483" bottom="0.47244094488188981" header="0.19685039370078741" footer="0.23622047244094491"/>
  <pageSetup scale="8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2025-11-07T12:56:31Z</cp:lastPrinted>
  <dcterms:created xsi:type="dcterms:W3CDTF">2022-08-07T05:36:49Z</dcterms:created>
  <dcterms:modified xsi:type="dcterms:W3CDTF">2025-11-20T12:42:11Z</dcterms:modified>
</cp:coreProperties>
</file>