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0EEE5DDE-E82C-450B-AF43-D76A36C96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Sheet1!$A$7:$M$54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J2" i="2"/>
  <c r="H2" i="2"/>
  <c r="L2" i="2" s="1"/>
  <c r="G54" i="1" l="1"/>
  <c r="J52" i="1"/>
  <c r="I52" i="1"/>
  <c r="H52" i="1"/>
  <c r="L52" i="1" s="1"/>
  <c r="J51" i="1"/>
  <c r="I51" i="1"/>
  <c r="H51" i="1"/>
  <c r="J50" i="1"/>
  <c r="I50" i="1"/>
  <c r="H50" i="1"/>
  <c r="J49" i="1"/>
  <c r="I49" i="1"/>
  <c r="H49" i="1"/>
  <c r="J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H41" i="1"/>
  <c r="J40" i="1"/>
  <c r="H40" i="1"/>
  <c r="J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H33" i="1"/>
  <c r="J32" i="1"/>
  <c r="H32" i="1"/>
  <c r="L32" i="1" s="1"/>
  <c r="J31" i="1"/>
  <c r="H31" i="1"/>
  <c r="J30" i="1"/>
  <c r="H30" i="1"/>
  <c r="L30" i="1" s="1"/>
  <c r="J29" i="1"/>
  <c r="H29" i="1"/>
  <c r="J28" i="1"/>
  <c r="H28" i="1"/>
  <c r="L28" i="1" s="1"/>
  <c r="J27" i="1"/>
  <c r="H27" i="1"/>
  <c r="J26" i="1"/>
  <c r="H26" i="1"/>
  <c r="J25" i="1"/>
  <c r="H25" i="1"/>
  <c r="J24" i="1"/>
  <c r="H24" i="1"/>
  <c r="L24" i="1" s="1"/>
  <c r="J23" i="1"/>
  <c r="H23" i="1"/>
  <c r="J22" i="1"/>
  <c r="H22" i="1"/>
  <c r="J21" i="1"/>
  <c r="H21" i="1"/>
  <c r="L21" i="1" s="1"/>
  <c r="J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H15" i="1"/>
  <c r="J14" i="1"/>
  <c r="H14" i="1"/>
  <c r="L14" i="1" s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L39" i="1" l="1"/>
  <c r="L41" i="1"/>
  <c r="L10" i="1"/>
  <c r="L40" i="1"/>
  <c r="L42" i="1"/>
  <c r="L46" i="1"/>
  <c r="L18" i="1"/>
  <c r="L35" i="1"/>
  <c r="L48" i="1"/>
  <c r="L51" i="1"/>
  <c r="L9" i="1"/>
  <c r="L13" i="1"/>
  <c r="L17" i="1"/>
  <c r="L26" i="1"/>
  <c r="L27" i="1"/>
  <c r="L31" i="1"/>
  <c r="L16" i="1"/>
  <c r="L25" i="1"/>
  <c r="L34" i="1"/>
  <c r="L38" i="1"/>
  <c r="L15" i="1"/>
  <c r="L19" i="1"/>
  <c r="L22" i="1"/>
  <c r="L8" i="1"/>
  <c r="L45" i="1"/>
  <c r="L12" i="1"/>
  <c r="L11" i="1"/>
  <c r="L37" i="1"/>
  <c r="L44" i="1"/>
  <c r="L50" i="1"/>
  <c r="L20" i="1"/>
  <c r="L23" i="1"/>
  <c r="L29" i="1"/>
  <c r="L33" i="1"/>
  <c r="L36" i="1"/>
  <c r="L43" i="1"/>
  <c r="L47" i="1"/>
  <c r="L49" i="1"/>
  <c r="L53" i="1" l="1"/>
</calcChain>
</file>

<file path=xl/sharedStrings.xml><?xml version="1.0" encoding="utf-8"?>
<sst xmlns="http://schemas.openxmlformats.org/spreadsheetml/2006/main" count="315" uniqueCount="203">
  <si>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</si>
  <si>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</si>
  <si>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</si>
  <si>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</si>
  <si>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</si>
  <si>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</si>
  <si>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</si>
  <si>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</si>
  <si>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</si>
  <si>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</si>
  <si>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</si>
  <si>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</si>
  <si>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</si>
  <si>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</si>
  <si>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</si>
  <si>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</si>
  <si>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</si>
  <si>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KALUPADA GHAT</t>
  </si>
  <si>
    <t>INV. NO.</t>
  </si>
  <si>
    <t>DESTINATION</t>
  </si>
  <si>
    <t>PARTY NAME</t>
  </si>
  <si>
    <t>JAIPATNA</t>
  </si>
  <si>
    <t>DEV AGENCIES</t>
  </si>
  <si>
    <t>KENDRAPARA</t>
  </si>
  <si>
    <t>SAMBALPUR</t>
  </si>
  <si>
    <t>SHERGARH</t>
  </si>
  <si>
    <t>NEW AGENCY POINT</t>
  </si>
  <si>
    <t>JATNI</t>
  </si>
  <si>
    <t xml:space="preserve">ZOYA TRADING CO </t>
  </si>
  <si>
    <t>GOLAMUNDA</t>
  </si>
  <si>
    <t>GAYATREE KIRANA STORES</t>
  </si>
  <si>
    <t>NARLA</t>
  </si>
  <si>
    <t>BIKASH ENTERPRISES</t>
  </si>
  <si>
    <t>BBSR</t>
  </si>
  <si>
    <t>JAJPUR ROAD</t>
  </si>
  <si>
    <t>SUNDERGARH</t>
  </si>
  <si>
    <t>BALUGAON</t>
  </si>
  <si>
    <t>DEEPAK ENTERPRISES</t>
  </si>
  <si>
    <t>JAGATPUR</t>
  </si>
  <si>
    <t>JAY MAA GAYATRI AGENCY</t>
  </si>
  <si>
    <t>JARKA</t>
  </si>
  <si>
    <t>MAHAVIR DISTRIBUTORS</t>
  </si>
  <si>
    <t>JAJPUR TOWN</t>
  </si>
  <si>
    <t>PARADEEP</t>
  </si>
  <si>
    <t>NISCHINTKOILI</t>
  </si>
  <si>
    <t>CHOUDWAR</t>
  </si>
  <si>
    <t>MAA TARINI STORE</t>
  </si>
  <si>
    <t>NAYAHAT</t>
  </si>
  <si>
    <t>PRACHI AGENCIES</t>
  </si>
  <si>
    <t>JAY DURGA STORE</t>
  </si>
  <si>
    <t>LITIGUDA</t>
  </si>
  <si>
    <t>RAHUL TRADERS</t>
  </si>
  <si>
    <t>RASALPUR (JSP)</t>
  </si>
  <si>
    <t>KEONJHAR</t>
  </si>
  <si>
    <t>KAMAKHYANAGAR</t>
  </si>
  <si>
    <t>HANUMAN AGENCY</t>
  </si>
  <si>
    <t>BARBIL</t>
  </si>
  <si>
    <t>SUBHAM AGENCIS</t>
  </si>
  <si>
    <t>CUTTACK</t>
  </si>
  <si>
    <t>RAIRANGPUR</t>
  </si>
  <si>
    <t>FANCY CORNER</t>
  </si>
  <si>
    <t>Thanking you for your business.
PRAGATI LOGISTICS</t>
  </si>
  <si>
    <t>MONTH   : AUGUST, 2024</t>
  </si>
  <si>
    <t>BILL DATE : 31/08/2024</t>
  </si>
  <si>
    <t>01/8/2024</t>
  </si>
  <si>
    <t>PL/JA/09766</t>
  </si>
  <si>
    <t>396</t>
  </si>
  <si>
    <t>NIMAPARA</t>
  </si>
  <si>
    <t>BISWANATH TRADERS</t>
  </si>
  <si>
    <t>PL/JA/09779</t>
  </si>
  <si>
    <t>900391</t>
  </si>
  <si>
    <t>PURUNA CUTTACK</t>
  </si>
  <si>
    <t>SAHU AGENCIES BOUDH</t>
  </si>
  <si>
    <t>PL/JA/09780</t>
  </si>
  <si>
    <t>392</t>
  </si>
  <si>
    <t>BOUDH</t>
  </si>
  <si>
    <t>AGRAWALLA TRADING COMPANY</t>
  </si>
  <si>
    <t>PL/JA/09782</t>
  </si>
  <si>
    <t>406</t>
  </si>
  <si>
    <t>PL/JA/09903</t>
  </si>
  <si>
    <t>900384</t>
  </si>
  <si>
    <t>JAGANNATH TRADING CO SAMBALPUR</t>
  </si>
  <si>
    <t>PL/JA/10152</t>
  </si>
  <si>
    <t>90410</t>
  </si>
  <si>
    <t>KGS TRADING</t>
  </si>
  <si>
    <t>02/8/2024</t>
  </si>
  <si>
    <t>PL/DO/08473</t>
  </si>
  <si>
    <t>1</t>
  </si>
  <si>
    <t>NIRANJAN BEHERAS</t>
  </si>
  <si>
    <t>PL/DO/08474</t>
  </si>
  <si>
    <t>213</t>
  </si>
  <si>
    <t>PL/JA/09915</t>
  </si>
  <si>
    <t>900400</t>
  </si>
  <si>
    <t>ANANDAPUR</t>
  </si>
  <si>
    <t>PATITAPABAN DISTRIBUTOR</t>
  </si>
  <si>
    <t>PL/JA/09965</t>
  </si>
  <si>
    <t>409</t>
  </si>
  <si>
    <t>B R AGENCIES SAMBALPUR</t>
  </si>
  <si>
    <t>03/8/2024</t>
  </si>
  <si>
    <t>PL/JA/09955</t>
  </si>
  <si>
    <t>395</t>
  </si>
  <si>
    <t>MAHABAHU AGENCY</t>
  </si>
  <si>
    <t>PL/JA/10057</t>
  </si>
  <si>
    <t>403</t>
  </si>
  <si>
    <t>DHENKANAL</t>
  </si>
  <si>
    <t>SHIVA AGENCIES</t>
  </si>
  <si>
    <t>06/8/2024</t>
  </si>
  <si>
    <t>PL/BH/04725</t>
  </si>
  <si>
    <t>0419</t>
  </si>
  <si>
    <t>SUBHRAJYOTI TRADERS NISCHINTKOILI</t>
  </si>
  <si>
    <t>08/8/2024</t>
  </si>
  <si>
    <t>PL/BH/04812</t>
  </si>
  <si>
    <t>0424</t>
  </si>
  <si>
    <t>09/8/2024</t>
  </si>
  <si>
    <t>PL/BH/04839</t>
  </si>
  <si>
    <t>0427</t>
  </si>
  <si>
    <t>SAI ENTERPRISES JATNI</t>
  </si>
  <si>
    <t>14/8/2024</t>
  </si>
  <si>
    <t>PL/BH/04997</t>
  </si>
  <si>
    <t>4881</t>
  </si>
  <si>
    <t>PRAKASH MEDICAL AGENCIES</t>
  </si>
  <si>
    <t>PL/BH/05019</t>
  </si>
  <si>
    <t>0439</t>
  </si>
  <si>
    <t>PL/BH/05027</t>
  </si>
  <si>
    <t>432</t>
  </si>
  <si>
    <t>PL/DO/09442</t>
  </si>
  <si>
    <t>430</t>
  </si>
  <si>
    <t>DOSTI ENTERPRISES</t>
  </si>
  <si>
    <t>15/8/2024</t>
  </si>
  <si>
    <t>PL/DO/09441</t>
  </si>
  <si>
    <t>438</t>
  </si>
  <si>
    <t>PRIYA AGENCY</t>
  </si>
  <si>
    <t>17/8/2024</t>
  </si>
  <si>
    <t>PL/BH/05121</t>
  </si>
  <si>
    <t>0441</t>
  </si>
  <si>
    <t>PL/BH/05122</t>
  </si>
  <si>
    <t>0448</t>
  </si>
  <si>
    <t>27/8/2024</t>
  </si>
  <si>
    <t>PL/BH/05405</t>
  </si>
  <si>
    <t>15164</t>
  </si>
  <si>
    <t>PL/BH/05406</t>
  </si>
  <si>
    <t>15156</t>
  </si>
  <si>
    <t>PL/BH/05407</t>
  </si>
  <si>
    <t>15153</t>
  </si>
  <si>
    <t>PL/BH/05408</t>
  </si>
  <si>
    <t>15059</t>
  </si>
  <si>
    <t>BR AGENCIES</t>
  </si>
  <si>
    <t>PL/BH/05411</t>
  </si>
  <si>
    <t>466</t>
  </si>
  <si>
    <t>28/8/2024</t>
  </si>
  <si>
    <t>PL/JA/12100</t>
  </si>
  <si>
    <t>900474</t>
  </si>
  <si>
    <t>KANDARPUR</t>
  </si>
  <si>
    <t>B N DISTRIBUTORS</t>
  </si>
  <si>
    <t>PL/JA/12102</t>
  </si>
  <si>
    <t>900470</t>
  </si>
  <si>
    <t>PL/JA/12114</t>
  </si>
  <si>
    <t>477</t>
  </si>
  <si>
    <t>PL/JA/12180</t>
  </si>
  <si>
    <t>900479</t>
  </si>
  <si>
    <t>PL/JA/12429</t>
  </si>
  <si>
    <t>900475</t>
  </si>
  <si>
    <t>29/8/2024</t>
  </si>
  <si>
    <t>PL/BH/05524</t>
  </si>
  <si>
    <t>0490</t>
  </si>
  <si>
    <t>30/8/2024</t>
  </si>
  <si>
    <t>PL/DO/10592</t>
  </si>
  <si>
    <t>488</t>
  </si>
  <si>
    <t>PL/DO/10621</t>
  </si>
  <si>
    <t>5555</t>
  </si>
  <si>
    <t>SHIVA AGENCY</t>
  </si>
  <si>
    <t>PL/JA/12353</t>
  </si>
  <si>
    <t>478</t>
  </si>
  <si>
    <t>PL/JA/12388</t>
  </si>
  <si>
    <t>499</t>
  </si>
  <si>
    <t>ATTABIRA</t>
  </si>
  <si>
    <t>K P ENTERPRISES</t>
  </si>
  <si>
    <t>PL/JA/12439</t>
  </si>
  <si>
    <t>900496</t>
  </si>
  <si>
    <t>BARIPADA</t>
  </si>
  <si>
    <t>OMM AGENCY BARIPADA</t>
  </si>
  <si>
    <t>PL/JA/12440</t>
  </si>
  <si>
    <t>900483</t>
  </si>
  <si>
    <t>PL/JA/12474</t>
  </si>
  <si>
    <t>900498</t>
  </si>
  <si>
    <t>PL/JA/12541</t>
  </si>
  <si>
    <t>494</t>
  </si>
  <si>
    <t>31/8/2024</t>
  </si>
  <si>
    <t>PL/DO/10722</t>
  </si>
  <si>
    <t>484</t>
  </si>
  <si>
    <t>RAJIBALOCHAN AGENCIES</t>
  </si>
  <si>
    <t>PL/JA/12582</t>
  </si>
  <si>
    <t>518</t>
  </si>
  <si>
    <t>RAMESWAR BHANDAR JAJPUR ROAD</t>
  </si>
  <si>
    <t>PL/JA/12596</t>
  </si>
  <si>
    <t>495</t>
  </si>
  <si>
    <t>PL/JA/12673</t>
  </si>
  <si>
    <t>0503</t>
  </si>
  <si>
    <t>PL/JA/12675</t>
  </si>
  <si>
    <t>0513</t>
  </si>
  <si>
    <t>BILL NO.   :  18454</t>
  </si>
  <si>
    <t>Kindly, verify &amp; confirm within 7 days, else GST will be filed by 20th SEP, 2024. 
GST to be paid by Consignor under Reverse Charge Mechanism(RCM) as per GST.</t>
  </si>
  <si>
    <t>(RUPEES FORTY FIVE THOUSAND SEVEN HUNDRED TWELVE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</si>
</sst>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wrapText="1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2" xfId="0" applyNumberFormat="1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1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/>
    <xf numFmtId="2" fontId="11" fillId="3" borderId="1" xfId="0" applyNumberFormat="1" applyFont="1" applyFill="1" applyBorder="1"/>
    <xf numFmtId="0" fontId="11" fillId="3" borderId="2" xfId="0" applyNumberFormat="1" applyFont="1" applyFill="1" applyBorder="1"/>
    <xf numFmtId="0" fontId="12" fillId="3" borderId="0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2" borderId="9" xfId="0" applyNumberFormat="1" applyFont="1" applyFill="1" applyBorder="1" applyAlignment="1">
      <alignment horizontal="right" vertical="center"/>
    </xf>
    <xf numFmtId="0" fontId="8" fillId="2" borderId="10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6" xr:uid="{00000000-0005-0000-0000-000003000000}"/>
    <cellStyle name="Normal 2 2 2 2" xfId="7" xr:uid="{00000000-0005-0000-0000-000004000000}"/>
    <cellStyle name="Normal 2 2 2 2 2" xfId="9" xr:uid="{00000000-0005-0000-0000-000005000000}"/>
    <cellStyle name="Normal 2 2 2 2 2 2" xfId="4" xr:uid="{00000000-0005-0000-0000-000006000000}"/>
    <cellStyle name="Normal 2 2 2 2 2 3" xfId="10" xr:uid="{00000000-0005-0000-0000-000007000000}"/>
    <cellStyle name="Normal 2 2 3" xfId="12" xr:uid="{00000000-0005-0000-0000-000008000000}"/>
    <cellStyle name="Normal 2 3" xfId="3" xr:uid="{00000000-0005-0000-0000-000009000000}"/>
    <cellStyle name="Normal 2 4" xfId="11" xr:uid="{00000000-0005-0000-0000-00000A000000}"/>
    <cellStyle name="Normal 3" xfId="5" xr:uid="{00000000-0005-0000-0000-00000B000000}"/>
    <cellStyle name="Normal 3 2" xfId="8" xr:uid="{00000000-0005-0000-0000-00000C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fice/Downloads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130" zoomScaleNormal="130" workbookViewId="0">
      <selection activeCell="O6" sqref="O6:O7"/>
    </sheetView>
  </sheetViews>
  <sheetFormatPr defaultRowHeight="15" customHeight="1" x14ac:dyDescent="0.25"/>
  <cols>
    <col min="1" max="1" width="4" style="16" customWidth="1"/>
    <col min="2" max="2" width="10.28515625" style="15" bestFit="1" customWidth="1"/>
    <col min="3" max="3" width="12.7109375" style="16" bestFit="1" customWidth="1"/>
    <col min="4" max="4" width="8.7109375" style="17" bestFit="1" customWidth="1"/>
    <col min="5" max="5" width="6.5703125" style="17" bestFit="1" customWidth="1"/>
    <col min="6" max="6" width="17" style="16" customWidth="1"/>
    <col min="7" max="7" width="6.5703125" style="16" customWidth="1"/>
    <col min="8" max="8" width="7.140625" style="18" customWidth="1"/>
    <col min="9" max="9" width="7.7109375" style="14" customWidth="1"/>
    <col min="10" max="10" width="8" style="14" customWidth="1"/>
    <col min="11" max="11" width="7.140625" style="14" customWidth="1"/>
    <col min="12" max="12" width="9.28515625" style="19" bestFit="1" customWidth="1"/>
    <col min="13" max="13" width="38.42578125" style="14" bestFit="1" customWidth="1"/>
    <col min="14" max="16384" width="9.140625" style="14"/>
  </cols>
  <sheetData>
    <row r="1" spans="1:13" s="4" customFormat="1" ht="15" customHeight="1" x14ac:dyDescent="0.25">
      <c r="A1" s="1" t="s">
        <v>9</v>
      </c>
      <c r="B1" s="5"/>
      <c r="C1" s="6"/>
      <c r="D1" s="7"/>
      <c r="E1" s="7"/>
      <c r="I1" s="8" t="s">
        <v>62</v>
      </c>
    </row>
    <row r="2" spans="1:13" s="4" customFormat="1" ht="15" customHeight="1" x14ac:dyDescent="0.25">
      <c r="A2" s="2" t="s">
        <v>10</v>
      </c>
      <c r="B2" s="9"/>
      <c r="C2" s="10"/>
      <c r="D2" s="7"/>
      <c r="E2" s="7"/>
      <c r="I2" s="8" t="s">
        <v>200</v>
      </c>
    </row>
    <row r="3" spans="1:13" s="4" customFormat="1" ht="15" customHeight="1" x14ac:dyDescent="0.25">
      <c r="A3" s="3" t="s">
        <v>8</v>
      </c>
      <c r="B3" s="11"/>
      <c r="C3" s="12"/>
      <c r="D3" s="7"/>
      <c r="E3" s="7"/>
      <c r="I3" s="8" t="s">
        <v>63</v>
      </c>
    </row>
    <row r="4" spans="1:13" s="4" customFormat="1" ht="15" customHeight="1" x14ac:dyDescent="0.25">
      <c r="A4" s="3" t="s">
        <v>11</v>
      </c>
      <c r="B4" s="11"/>
      <c r="C4" s="12"/>
      <c r="D4" s="7"/>
      <c r="E4" s="7"/>
      <c r="I4" s="8" t="s">
        <v>1</v>
      </c>
    </row>
    <row r="5" spans="1:13" s="4" customFormat="1" ht="15.75" customHeight="1" x14ac:dyDescent="0.25">
      <c r="A5" s="1" t="s">
        <v>12</v>
      </c>
      <c r="B5" s="11"/>
      <c r="C5" s="12"/>
      <c r="D5" s="7"/>
      <c r="E5" s="7"/>
      <c r="I5" s="13" t="s">
        <v>2</v>
      </c>
    </row>
    <row r="6" spans="1:13" s="4" customFormat="1" ht="15.95" customHeight="1" x14ac:dyDescent="0.25">
      <c r="A6" s="6"/>
      <c r="B6" s="11"/>
      <c r="C6" s="12"/>
      <c r="D6" s="7"/>
      <c r="E6" s="7"/>
      <c r="F6" s="10"/>
      <c r="G6" s="10"/>
      <c r="H6" s="6"/>
    </row>
    <row r="7" spans="1:13" s="20" customFormat="1" ht="15.95" customHeight="1" x14ac:dyDescent="0.25">
      <c r="A7" s="22" t="s">
        <v>14</v>
      </c>
      <c r="B7" s="22" t="s">
        <v>0</v>
      </c>
      <c r="C7" s="22" t="s">
        <v>3</v>
      </c>
      <c r="D7" s="22" t="s">
        <v>18</v>
      </c>
      <c r="E7" s="22" t="s">
        <v>15</v>
      </c>
      <c r="F7" s="22" t="s">
        <v>19</v>
      </c>
      <c r="G7" s="22" t="s">
        <v>4</v>
      </c>
      <c r="H7" s="23" t="s">
        <v>5</v>
      </c>
      <c r="I7" s="23" t="s">
        <v>16</v>
      </c>
      <c r="J7" s="23" t="s">
        <v>13</v>
      </c>
      <c r="K7" s="23" t="s">
        <v>6</v>
      </c>
      <c r="L7" s="23" t="s">
        <v>7</v>
      </c>
      <c r="M7" s="24" t="s">
        <v>20</v>
      </c>
    </row>
    <row r="8" spans="1:13" s="20" customFormat="1" ht="15.95" customHeight="1" x14ac:dyDescent="0.25">
      <c r="A8" s="25">
        <v>1</v>
      </c>
      <c r="B8" s="26" t="s">
        <v>64</v>
      </c>
      <c r="C8" s="26" t="s">
        <v>65</v>
      </c>
      <c r="D8" s="26" t="s">
        <v>66</v>
      </c>
      <c r="E8" s="27" t="s">
        <v>33</v>
      </c>
      <c r="F8" s="27" t="s">
        <v>67</v>
      </c>
      <c r="G8" s="26">
        <v>43</v>
      </c>
      <c r="H8" s="28">
        <f>VLOOKUP(F8,'[1]USHODAYA '!$C$4:$D$124,2,FALSE)</f>
        <v>25</v>
      </c>
      <c r="I8" s="28">
        <f t="shared" ref="I8:I13" si="0">G8*5</f>
        <v>215</v>
      </c>
      <c r="J8" s="28">
        <f t="shared" ref="J8:J52" si="1">G8*5</f>
        <v>215</v>
      </c>
      <c r="K8" s="28">
        <v>30</v>
      </c>
      <c r="L8" s="28">
        <f t="shared" ref="L8:L52" si="2">G8*H8+I8+J8+K8</f>
        <v>1535</v>
      </c>
      <c r="M8" s="29" t="s">
        <v>68</v>
      </c>
    </row>
    <row r="9" spans="1:13" s="20" customFormat="1" ht="15.95" customHeight="1" x14ac:dyDescent="0.25">
      <c r="A9" s="25">
        <f>A8+1</f>
        <v>2</v>
      </c>
      <c r="B9" s="26" t="s">
        <v>64</v>
      </c>
      <c r="C9" s="26" t="s">
        <v>69</v>
      </c>
      <c r="D9" s="26" t="s">
        <v>70</v>
      </c>
      <c r="E9" s="27" t="s">
        <v>33</v>
      </c>
      <c r="F9" s="27" t="s">
        <v>71</v>
      </c>
      <c r="G9" s="26">
        <v>9</v>
      </c>
      <c r="H9" s="28">
        <f>VLOOKUP(F9,'[1]USHODAYA '!$C$4:$D$124,2,FALSE)</f>
        <v>33</v>
      </c>
      <c r="I9" s="28">
        <f t="shared" si="0"/>
        <v>45</v>
      </c>
      <c r="J9" s="28">
        <f t="shared" si="1"/>
        <v>45</v>
      </c>
      <c r="K9" s="28">
        <v>30</v>
      </c>
      <c r="L9" s="28">
        <f t="shared" si="2"/>
        <v>417</v>
      </c>
      <c r="M9" s="29" t="s">
        <v>72</v>
      </c>
    </row>
    <row r="10" spans="1:13" s="20" customFormat="1" ht="15.95" customHeight="1" x14ac:dyDescent="0.25">
      <c r="A10" s="25">
        <f t="shared" ref="A10:A52" si="3">A9+1</f>
        <v>3</v>
      </c>
      <c r="B10" s="26" t="s">
        <v>64</v>
      </c>
      <c r="C10" s="26" t="s">
        <v>73</v>
      </c>
      <c r="D10" s="26" t="s">
        <v>74</v>
      </c>
      <c r="E10" s="27" t="s">
        <v>33</v>
      </c>
      <c r="F10" s="26" t="s">
        <v>75</v>
      </c>
      <c r="G10" s="26">
        <v>13</v>
      </c>
      <c r="H10" s="28">
        <f>VLOOKUP(F10,'[1]USHODAYA '!$C$4:$D$124,2,FALSE)</f>
        <v>33</v>
      </c>
      <c r="I10" s="28">
        <f t="shared" si="0"/>
        <v>65</v>
      </c>
      <c r="J10" s="28">
        <f t="shared" si="1"/>
        <v>65</v>
      </c>
      <c r="K10" s="28">
        <v>30</v>
      </c>
      <c r="L10" s="28">
        <f t="shared" si="2"/>
        <v>589</v>
      </c>
      <c r="M10" s="29" t="s">
        <v>76</v>
      </c>
    </row>
    <row r="11" spans="1:13" s="20" customFormat="1" ht="15.95" customHeight="1" x14ac:dyDescent="0.25">
      <c r="A11" s="25">
        <f t="shared" si="3"/>
        <v>4</v>
      </c>
      <c r="B11" s="26" t="s">
        <v>64</v>
      </c>
      <c r="C11" s="26" t="s">
        <v>77</v>
      </c>
      <c r="D11" s="26" t="s">
        <v>78</v>
      </c>
      <c r="E11" s="27" t="s">
        <v>33</v>
      </c>
      <c r="F11" s="27" t="s">
        <v>50</v>
      </c>
      <c r="G11" s="26">
        <v>21</v>
      </c>
      <c r="H11" s="28">
        <f>VLOOKUP(F11,'[1]USHODAYA '!$C$4:$D$124,2,FALSE)</f>
        <v>43</v>
      </c>
      <c r="I11" s="28">
        <f t="shared" si="0"/>
        <v>105</v>
      </c>
      <c r="J11" s="28">
        <f t="shared" si="1"/>
        <v>105</v>
      </c>
      <c r="K11" s="28">
        <v>30</v>
      </c>
      <c r="L11" s="28">
        <f t="shared" si="2"/>
        <v>1143</v>
      </c>
      <c r="M11" s="29" t="s">
        <v>51</v>
      </c>
    </row>
    <row r="12" spans="1:13" s="20" customFormat="1" ht="15.95" customHeight="1" x14ac:dyDescent="0.25">
      <c r="A12" s="25">
        <f t="shared" si="3"/>
        <v>5</v>
      </c>
      <c r="B12" s="26" t="s">
        <v>64</v>
      </c>
      <c r="C12" s="26" t="s">
        <v>79</v>
      </c>
      <c r="D12" s="26" t="s">
        <v>80</v>
      </c>
      <c r="E12" s="27" t="s">
        <v>33</v>
      </c>
      <c r="F12" s="26" t="s">
        <v>24</v>
      </c>
      <c r="G12" s="26">
        <v>53</v>
      </c>
      <c r="H12" s="28">
        <f>VLOOKUP(F12,'[1]USHODAYA '!$C$4:$D$124,2,FALSE)</f>
        <v>27</v>
      </c>
      <c r="I12" s="28">
        <f t="shared" si="0"/>
        <v>265</v>
      </c>
      <c r="J12" s="28">
        <f t="shared" si="1"/>
        <v>265</v>
      </c>
      <c r="K12" s="28">
        <v>30</v>
      </c>
      <c r="L12" s="28">
        <f t="shared" si="2"/>
        <v>1991</v>
      </c>
      <c r="M12" s="29" t="s">
        <v>81</v>
      </c>
    </row>
    <row r="13" spans="1:13" s="20" customFormat="1" ht="15.95" customHeight="1" x14ac:dyDescent="0.25">
      <c r="A13" s="25">
        <f t="shared" si="3"/>
        <v>6</v>
      </c>
      <c r="B13" s="26" t="s">
        <v>64</v>
      </c>
      <c r="C13" s="26" t="s">
        <v>82</v>
      </c>
      <c r="D13" s="26" t="s">
        <v>83</v>
      </c>
      <c r="E13" s="27" t="s">
        <v>33</v>
      </c>
      <c r="F13" s="26" t="s">
        <v>53</v>
      </c>
      <c r="G13" s="26">
        <v>18</v>
      </c>
      <c r="H13" s="28">
        <f>VLOOKUP(F13,'[1]USHODAYA '!$C$4:$D$124,2,FALSE)</f>
        <v>29</v>
      </c>
      <c r="I13" s="28">
        <f t="shared" si="0"/>
        <v>90</v>
      </c>
      <c r="J13" s="28">
        <f t="shared" si="1"/>
        <v>90</v>
      </c>
      <c r="K13" s="28">
        <v>30</v>
      </c>
      <c r="L13" s="28">
        <f t="shared" si="2"/>
        <v>732</v>
      </c>
      <c r="M13" s="29" t="s">
        <v>84</v>
      </c>
    </row>
    <row r="14" spans="1:13" s="20" customFormat="1" ht="15.95" customHeight="1" x14ac:dyDescent="0.25">
      <c r="A14" s="25">
        <f t="shared" si="3"/>
        <v>7</v>
      </c>
      <c r="B14" s="26" t="s">
        <v>85</v>
      </c>
      <c r="C14" s="26" t="s">
        <v>86</v>
      </c>
      <c r="D14" s="26" t="s">
        <v>87</v>
      </c>
      <c r="E14" s="27" t="s">
        <v>33</v>
      </c>
      <c r="F14" s="27" t="s">
        <v>47</v>
      </c>
      <c r="G14" s="26">
        <v>14</v>
      </c>
      <c r="H14" s="28">
        <f>VLOOKUP(F14,'[1]USHODAYA '!$C$4:$D$124,2,FALSE)</f>
        <v>25</v>
      </c>
      <c r="I14" s="28"/>
      <c r="J14" s="28">
        <f t="shared" si="1"/>
        <v>70</v>
      </c>
      <c r="K14" s="28">
        <v>30</v>
      </c>
      <c r="L14" s="28">
        <f t="shared" si="2"/>
        <v>450</v>
      </c>
      <c r="M14" s="29" t="s">
        <v>88</v>
      </c>
    </row>
    <row r="15" spans="1:13" s="20" customFormat="1" ht="15.95" customHeight="1" x14ac:dyDescent="0.25">
      <c r="A15" s="25">
        <f t="shared" si="3"/>
        <v>8</v>
      </c>
      <c r="B15" s="26" t="s">
        <v>85</v>
      </c>
      <c r="C15" s="26" t="s">
        <v>89</v>
      </c>
      <c r="D15" s="26" t="s">
        <v>90</v>
      </c>
      <c r="E15" s="27" t="s">
        <v>33</v>
      </c>
      <c r="F15" s="27" t="s">
        <v>47</v>
      </c>
      <c r="G15" s="26">
        <v>18</v>
      </c>
      <c r="H15" s="28">
        <f>VLOOKUP(F15,'[1]USHODAYA '!$C$4:$D$124,2,FALSE)</f>
        <v>25</v>
      </c>
      <c r="I15" s="28"/>
      <c r="J15" s="28">
        <f t="shared" si="1"/>
        <v>90</v>
      </c>
      <c r="K15" s="28">
        <v>30</v>
      </c>
      <c r="L15" s="28">
        <f t="shared" si="2"/>
        <v>570</v>
      </c>
      <c r="M15" s="29" t="s">
        <v>49</v>
      </c>
    </row>
    <row r="16" spans="1:13" s="20" customFormat="1" ht="15.95" customHeight="1" x14ac:dyDescent="0.25">
      <c r="A16" s="25">
        <f t="shared" si="3"/>
        <v>9</v>
      </c>
      <c r="B16" s="26" t="s">
        <v>85</v>
      </c>
      <c r="C16" s="26" t="s">
        <v>91</v>
      </c>
      <c r="D16" s="26" t="s">
        <v>92</v>
      </c>
      <c r="E16" s="27" t="s">
        <v>33</v>
      </c>
      <c r="F16" s="26" t="s">
        <v>93</v>
      </c>
      <c r="G16" s="26">
        <v>23</v>
      </c>
      <c r="H16" s="28">
        <f>VLOOKUP(F16,'[1]USHODAYA '!$C$4:$D$124,2,FALSE)</f>
        <v>37</v>
      </c>
      <c r="I16" s="28">
        <f>G16*5</f>
        <v>115</v>
      </c>
      <c r="J16" s="28">
        <f t="shared" si="1"/>
        <v>115</v>
      </c>
      <c r="K16" s="28">
        <v>30</v>
      </c>
      <c r="L16" s="28">
        <f t="shared" si="2"/>
        <v>1111</v>
      </c>
      <c r="M16" s="29" t="s">
        <v>94</v>
      </c>
    </row>
    <row r="17" spans="1:13" s="20" customFormat="1" ht="15.95" customHeight="1" x14ac:dyDescent="0.25">
      <c r="A17" s="25">
        <f t="shared" si="3"/>
        <v>10</v>
      </c>
      <c r="B17" s="26" t="s">
        <v>85</v>
      </c>
      <c r="C17" s="26" t="s">
        <v>95</v>
      </c>
      <c r="D17" s="26" t="s">
        <v>96</v>
      </c>
      <c r="E17" s="27" t="s">
        <v>33</v>
      </c>
      <c r="F17" s="26" t="s">
        <v>24</v>
      </c>
      <c r="G17" s="26">
        <v>54</v>
      </c>
      <c r="H17" s="28">
        <f>VLOOKUP(F17,'[1]USHODAYA '!$C$4:$D$124,2,FALSE)</f>
        <v>27</v>
      </c>
      <c r="I17" s="28">
        <f>G17*5</f>
        <v>270</v>
      </c>
      <c r="J17" s="28">
        <f t="shared" si="1"/>
        <v>270</v>
      </c>
      <c r="K17" s="28">
        <v>30</v>
      </c>
      <c r="L17" s="28">
        <f t="shared" si="2"/>
        <v>2028</v>
      </c>
      <c r="M17" s="29" t="s">
        <v>97</v>
      </c>
    </row>
    <row r="18" spans="1:13" s="20" customFormat="1" ht="15.95" customHeight="1" x14ac:dyDescent="0.25">
      <c r="A18" s="25">
        <f t="shared" si="3"/>
        <v>11</v>
      </c>
      <c r="B18" s="26" t="s">
        <v>98</v>
      </c>
      <c r="C18" s="26" t="s">
        <v>99</v>
      </c>
      <c r="D18" s="26" t="s">
        <v>100</v>
      </c>
      <c r="E18" s="27" t="s">
        <v>33</v>
      </c>
      <c r="F18" s="26" t="s">
        <v>43</v>
      </c>
      <c r="G18" s="26">
        <v>50</v>
      </c>
      <c r="H18" s="28">
        <f>VLOOKUP(F18,'[1]USHODAYA '!$C$4:$D$124,2,FALSE)</f>
        <v>28</v>
      </c>
      <c r="I18" s="28">
        <f>G18*5</f>
        <v>250</v>
      </c>
      <c r="J18" s="28">
        <f t="shared" si="1"/>
        <v>250</v>
      </c>
      <c r="K18" s="28">
        <v>30</v>
      </c>
      <c r="L18" s="28">
        <f t="shared" si="2"/>
        <v>1930</v>
      </c>
      <c r="M18" s="29" t="s">
        <v>101</v>
      </c>
    </row>
    <row r="19" spans="1:13" s="20" customFormat="1" ht="15.95" customHeight="1" x14ac:dyDescent="0.25">
      <c r="A19" s="25">
        <f t="shared" si="3"/>
        <v>12</v>
      </c>
      <c r="B19" s="26" t="s">
        <v>98</v>
      </c>
      <c r="C19" s="26" t="s">
        <v>102</v>
      </c>
      <c r="D19" s="26" t="s">
        <v>103</v>
      </c>
      <c r="E19" s="27" t="s">
        <v>33</v>
      </c>
      <c r="F19" s="26" t="s">
        <v>104</v>
      </c>
      <c r="G19" s="26">
        <v>17</v>
      </c>
      <c r="H19" s="28">
        <f>VLOOKUP(F19,'[1]USHODAYA '!$C$4:$D$124,2,FALSE)</f>
        <v>25</v>
      </c>
      <c r="I19" s="28">
        <f>G19*5</f>
        <v>85</v>
      </c>
      <c r="J19" s="28">
        <f t="shared" si="1"/>
        <v>85</v>
      </c>
      <c r="K19" s="28">
        <v>30</v>
      </c>
      <c r="L19" s="28">
        <f t="shared" si="2"/>
        <v>625</v>
      </c>
      <c r="M19" s="29" t="s">
        <v>105</v>
      </c>
    </row>
    <row r="20" spans="1:13" s="20" customFormat="1" ht="15.95" customHeight="1" x14ac:dyDescent="0.25">
      <c r="A20" s="25">
        <f t="shared" si="3"/>
        <v>13</v>
      </c>
      <c r="B20" s="26" t="s">
        <v>106</v>
      </c>
      <c r="C20" s="26" t="s">
        <v>107</v>
      </c>
      <c r="D20" s="26" t="s">
        <v>108</v>
      </c>
      <c r="E20" s="27" t="s">
        <v>33</v>
      </c>
      <c r="F20" s="27" t="s">
        <v>44</v>
      </c>
      <c r="G20" s="26">
        <v>33</v>
      </c>
      <c r="H20" s="28">
        <f>VLOOKUP(F20,'[1]USHODAYA '!$C$4:$D$124,2,FALSE)</f>
        <v>27</v>
      </c>
      <c r="I20" s="28"/>
      <c r="J20" s="28">
        <f t="shared" si="1"/>
        <v>165</v>
      </c>
      <c r="K20" s="28">
        <v>30</v>
      </c>
      <c r="L20" s="28">
        <f t="shared" si="2"/>
        <v>1086</v>
      </c>
      <c r="M20" s="29" t="s">
        <v>109</v>
      </c>
    </row>
    <row r="21" spans="1:13" s="20" customFormat="1" ht="15.95" customHeight="1" x14ac:dyDescent="0.25">
      <c r="A21" s="25">
        <f t="shared" si="3"/>
        <v>14</v>
      </c>
      <c r="B21" s="26" t="s">
        <v>110</v>
      </c>
      <c r="C21" s="26" t="s">
        <v>111</v>
      </c>
      <c r="D21" s="26" t="s">
        <v>112</v>
      </c>
      <c r="E21" s="27" t="s">
        <v>33</v>
      </c>
      <c r="F21" s="26" t="s">
        <v>17</v>
      </c>
      <c r="G21" s="26">
        <v>22</v>
      </c>
      <c r="H21" s="28">
        <f>VLOOKUP(F21,'[1]USHODAYA '!$C$4:$D$124,2,FALSE)</f>
        <v>28</v>
      </c>
      <c r="I21" s="28"/>
      <c r="J21" s="28">
        <f t="shared" si="1"/>
        <v>110</v>
      </c>
      <c r="K21" s="28">
        <v>30</v>
      </c>
      <c r="L21" s="28">
        <f t="shared" si="2"/>
        <v>756</v>
      </c>
      <c r="M21" s="29" t="s">
        <v>48</v>
      </c>
    </row>
    <row r="22" spans="1:13" s="20" customFormat="1" ht="15.95" customHeight="1" x14ac:dyDescent="0.25">
      <c r="A22" s="25">
        <f t="shared" si="3"/>
        <v>15</v>
      </c>
      <c r="B22" s="26" t="s">
        <v>113</v>
      </c>
      <c r="C22" s="26" t="s">
        <v>114</v>
      </c>
      <c r="D22" s="26" t="s">
        <v>115</v>
      </c>
      <c r="E22" s="27" t="s">
        <v>33</v>
      </c>
      <c r="F22" s="26" t="s">
        <v>27</v>
      </c>
      <c r="G22" s="26">
        <v>20</v>
      </c>
      <c r="H22" s="28">
        <f>VLOOKUP(F22,'[1]USHODAYA '!$C$4:$D$124,2,FALSE)</f>
        <v>22</v>
      </c>
      <c r="I22" s="28"/>
      <c r="J22" s="28">
        <f t="shared" si="1"/>
        <v>100</v>
      </c>
      <c r="K22" s="28">
        <v>30</v>
      </c>
      <c r="L22" s="28">
        <f t="shared" si="2"/>
        <v>570</v>
      </c>
      <c r="M22" s="29" t="s">
        <v>116</v>
      </c>
    </row>
    <row r="23" spans="1:13" s="20" customFormat="1" ht="15.95" customHeight="1" x14ac:dyDescent="0.25">
      <c r="A23" s="25">
        <f t="shared" si="3"/>
        <v>16</v>
      </c>
      <c r="B23" s="26" t="s">
        <v>117</v>
      </c>
      <c r="C23" s="26" t="s">
        <v>121</v>
      </c>
      <c r="D23" s="26" t="s">
        <v>122</v>
      </c>
      <c r="E23" s="27" t="s">
        <v>33</v>
      </c>
      <c r="F23" s="26" t="s">
        <v>21</v>
      </c>
      <c r="G23" s="26">
        <v>38</v>
      </c>
      <c r="H23" s="28">
        <f>VLOOKUP(F23,'[1]USHODAYA '!$C$4:$D$124,2,FALSE)</f>
        <v>45</v>
      </c>
      <c r="I23" s="28"/>
      <c r="J23" s="28">
        <f t="shared" si="1"/>
        <v>190</v>
      </c>
      <c r="K23" s="28">
        <v>30</v>
      </c>
      <c r="L23" s="28">
        <f t="shared" si="2"/>
        <v>1930</v>
      </c>
      <c r="M23" s="29" t="s">
        <v>22</v>
      </c>
    </row>
    <row r="24" spans="1:13" s="20" customFormat="1" ht="15.95" customHeight="1" x14ac:dyDescent="0.25">
      <c r="A24" s="25">
        <f t="shared" si="3"/>
        <v>17</v>
      </c>
      <c r="B24" s="26" t="s">
        <v>117</v>
      </c>
      <c r="C24" s="26" t="s">
        <v>123</v>
      </c>
      <c r="D24" s="26" t="s">
        <v>124</v>
      </c>
      <c r="E24" s="27" t="s">
        <v>33</v>
      </c>
      <c r="F24" s="26" t="s">
        <v>54</v>
      </c>
      <c r="G24" s="26">
        <v>33</v>
      </c>
      <c r="H24" s="28">
        <f>VLOOKUP(F24,'[1]USHODAYA '!$C$4:$D$124,2,FALSE)</f>
        <v>25</v>
      </c>
      <c r="I24" s="28"/>
      <c r="J24" s="28">
        <f t="shared" si="1"/>
        <v>165</v>
      </c>
      <c r="K24" s="28">
        <v>30</v>
      </c>
      <c r="L24" s="28">
        <f t="shared" si="2"/>
        <v>1020</v>
      </c>
      <c r="M24" s="29" t="s">
        <v>55</v>
      </c>
    </row>
    <row r="25" spans="1:13" s="20" customFormat="1" ht="15.95" customHeight="1" x14ac:dyDescent="0.25">
      <c r="A25" s="25">
        <f t="shared" si="3"/>
        <v>18</v>
      </c>
      <c r="B25" s="26" t="s">
        <v>117</v>
      </c>
      <c r="C25" s="26" t="s">
        <v>125</v>
      </c>
      <c r="D25" s="26" t="s">
        <v>126</v>
      </c>
      <c r="E25" s="27" t="s">
        <v>33</v>
      </c>
      <c r="F25" s="26" t="s">
        <v>58</v>
      </c>
      <c r="G25" s="26">
        <v>21</v>
      </c>
      <c r="H25" s="28">
        <f>VLOOKUP(F25,'[1]USHODAYA '!$C$4:$D$124,2,FALSE)</f>
        <v>15</v>
      </c>
      <c r="I25" s="28"/>
      <c r="J25" s="28">
        <f t="shared" si="1"/>
        <v>105</v>
      </c>
      <c r="K25" s="28">
        <v>30</v>
      </c>
      <c r="L25" s="28">
        <f t="shared" si="2"/>
        <v>450</v>
      </c>
      <c r="M25" s="29" t="s">
        <v>127</v>
      </c>
    </row>
    <row r="26" spans="1:13" s="20" customFormat="1" ht="15.95" customHeight="1" x14ac:dyDescent="0.25">
      <c r="A26" s="25">
        <f t="shared" si="3"/>
        <v>19</v>
      </c>
      <c r="B26" s="26" t="s">
        <v>128</v>
      </c>
      <c r="C26" s="26" t="s">
        <v>129</v>
      </c>
      <c r="D26" s="26" t="s">
        <v>130</v>
      </c>
      <c r="E26" s="27" t="s">
        <v>33</v>
      </c>
      <c r="F26" s="26" t="s">
        <v>23</v>
      </c>
      <c r="G26" s="26">
        <v>24</v>
      </c>
      <c r="H26" s="28">
        <f>VLOOKUP(F26,'[1]USHODAYA '!$C$4:$D$124,2,FALSE)</f>
        <v>28</v>
      </c>
      <c r="I26" s="28"/>
      <c r="J26" s="28">
        <f t="shared" si="1"/>
        <v>120</v>
      </c>
      <c r="K26" s="28">
        <v>30</v>
      </c>
      <c r="L26" s="28">
        <f t="shared" si="2"/>
        <v>822</v>
      </c>
      <c r="M26" s="29" t="s">
        <v>131</v>
      </c>
    </row>
    <row r="27" spans="1:13" s="20" customFormat="1" ht="15.95" customHeight="1" x14ac:dyDescent="0.25">
      <c r="A27" s="25">
        <f t="shared" si="3"/>
        <v>20</v>
      </c>
      <c r="B27" s="26" t="s">
        <v>132</v>
      </c>
      <c r="C27" s="26" t="s">
        <v>133</v>
      </c>
      <c r="D27" s="26" t="s">
        <v>134</v>
      </c>
      <c r="E27" s="27" t="s">
        <v>33</v>
      </c>
      <c r="F27" s="26" t="s">
        <v>43</v>
      </c>
      <c r="G27" s="26">
        <v>13</v>
      </c>
      <c r="H27" s="28">
        <f>VLOOKUP(F27,'[1]USHODAYA '!$C$4:$D$124,2,FALSE)</f>
        <v>28</v>
      </c>
      <c r="I27" s="28"/>
      <c r="J27" s="28">
        <f t="shared" si="1"/>
        <v>65</v>
      </c>
      <c r="K27" s="28">
        <v>30</v>
      </c>
      <c r="L27" s="28">
        <f t="shared" si="2"/>
        <v>459</v>
      </c>
      <c r="M27" s="29" t="s">
        <v>101</v>
      </c>
    </row>
    <row r="28" spans="1:13" s="20" customFormat="1" ht="15.95" customHeight="1" x14ac:dyDescent="0.25">
      <c r="A28" s="25">
        <f t="shared" si="3"/>
        <v>21</v>
      </c>
      <c r="B28" s="26" t="s">
        <v>132</v>
      </c>
      <c r="C28" s="26" t="s">
        <v>135</v>
      </c>
      <c r="D28" s="26" t="s">
        <v>136</v>
      </c>
      <c r="E28" s="27" t="s">
        <v>33</v>
      </c>
      <c r="F28" s="26" t="s">
        <v>67</v>
      </c>
      <c r="G28" s="26">
        <v>18</v>
      </c>
      <c r="H28" s="28">
        <f>VLOOKUP(F28,'[1]USHODAYA '!$C$4:$D$124,2,FALSE)</f>
        <v>25</v>
      </c>
      <c r="I28" s="28"/>
      <c r="J28" s="28">
        <f t="shared" si="1"/>
        <v>90</v>
      </c>
      <c r="K28" s="28">
        <v>30</v>
      </c>
      <c r="L28" s="28">
        <f t="shared" si="2"/>
        <v>570</v>
      </c>
      <c r="M28" s="29" t="s">
        <v>68</v>
      </c>
    </row>
    <row r="29" spans="1:13" s="20" customFormat="1" ht="15.95" customHeight="1" x14ac:dyDescent="0.25">
      <c r="A29" s="25">
        <f t="shared" si="3"/>
        <v>22</v>
      </c>
      <c r="B29" s="26" t="s">
        <v>137</v>
      </c>
      <c r="C29" s="26" t="s">
        <v>138</v>
      </c>
      <c r="D29" s="26" t="s">
        <v>139</v>
      </c>
      <c r="E29" s="27" t="s">
        <v>33</v>
      </c>
      <c r="F29" s="26" t="s">
        <v>45</v>
      </c>
      <c r="G29" s="26">
        <v>17</v>
      </c>
      <c r="H29" s="28">
        <f>VLOOKUP(F29,'[1]USHODAYA '!$C$4:$D$124,2,FALSE)</f>
        <v>23</v>
      </c>
      <c r="I29" s="28"/>
      <c r="J29" s="28">
        <f t="shared" si="1"/>
        <v>85</v>
      </c>
      <c r="K29" s="28">
        <v>30</v>
      </c>
      <c r="L29" s="28">
        <f t="shared" si="2"/>
        <v>506</v>
      </c>
      <c r="M29" s="29" t="s">
        <v>46</v>
      </c>
    </row>
    <row r="30" spans="1:13" s="20" customFormat="1" ht="15.95" customHeight="1" x14ac:dyDescent="0.25">
      <c r="A30" s="25">
        <f t="shared" si="3"/>
        <v>23</v>
      </c>
      <c r="B30" s="26" t="s">
        <v>137</v>
      </c>
      <c r="C30" s="26" t="s">
        <v>140</v>
      </c>
      <c r="D30" s="26" t="s">
        <v>141</v>
      </c>
      <c r="E30" s="27" t="s">
        <v>33</v>
      </c>
      <c r="F30" s="26" t="s">
        <v>23</v>
      </c>
      <c r="G30" s="26">
        <v>33</v>
      </c>
      <c r="H30" s="28">
        <f>VLOOKUP(F30,'[1]USHODAYA '!$C$4:$D$124,2,FALSE)</f>
        <v>28</v>
      </c>
      <c r="I30" s="28"/>
      <c r="J30" s="28">
        <f t="shared" si="1"/>
        <v>165</v>
      </c>
      <c r="K30" s="28">
        <v>30</v>
      </c>
      <c r="L30" s="28">
        <f t="shared" si="2"/>
        <v>1119</v>
      </c>
      <c r="M30" s="29" t="s">
        <v>28</v>
      </c>
    </row>
    <row r="31" spans="1:13" s="20" customFormat="1" ht="15.95" customHeight="1" x14ac:dyDescent="0.25">
      <c r="A31" s="25">
        <f t="shared" si="3"/>
        <v>24</v>
      </c>
      <c r="B31" s="26" t="s">
        <v>137</v>
      </c>
      <c r="C31" s="26" t="s">
        <v>142</v>
      </c>
      <c r="D31" s="26" t="s">
        <v>143</v>
      </c>
      <c r="E31" s="27" t="s">
        <v>33</v>
      </c>
      <c r="F31" s="27" t="s">
        <v>25</v>
      </c>
      <c r="G31" s="26">
        <v>15</v>
      </c>
      <c r="H31" s="28">
        <f>VLOOKUP(F31,'[1]USHODAYA '!$C$4:$D$124,2,FALSE)</f>
        <v>48</v>
      </c>
      <c r="I31" s="28"/>
      <c r="J31" s="28">
        <f t="shared" si="1"/>
        <v>75</v>
      </c>
      <c r="K31" s="28">
        <v>30</v>
      </c>
      <c r="L31" s="28">
        <f t="shared" si="2"/>
        <v>825</v>
      </c>
      <c r="M31" s="29" t="s">
        <v>26</v>
      </c>
    </row>
    <row r="32" spans="1:13" s="20" customFormat="1" ht="15.95" customHeight="1" x14ac:dyDescent="0.25">
      <c r="A32" s="25">
        <f t="shared" si="3"/>
        <v>25</v>
      </c>
      <c r="B32" s="26" t="s">
        <v>137</v>
      </c>
      <c r="C32" s="26" t="s">
        <v>144</v>
      </c>
      <c r="D32" s="26" t="s">
        <v>145</v>
      </c>
      <c r="E32" s="27" t="s">
        <v>33</v>
      </c>
      <c r="F32" s="26" t="s">
        <v>24</v>
      </c>
      <c r="G32" s="26">
        <v>37</v>
      </c>
      <c r="H32" s="28">
        <f>VLOOKUP(F32,'[1]USHODAYA '!$C$4:$D$124,2,FALSE)</f>
        <v>27</v>
      </c>
      <c r="I32" s="28"/>
      <c r="J32" s="28">
        <f t="shared" si="1"/>
        <v>185</v>
      </c>
      <c r="K32" s="28">
        <v>30</v>
      </c>
      <c r="L32" s="28">
        <f t="shared" si="2"/>
        <v>1214</v>
      </c>
      <c r="M32" s="29" t="s">
        <v>146</v>
      </c>
    </row>
    <row r="33" spans="1:13" s="20" customFormat="1" ht="15.95" customHeight="1" x14ac:dyDescent="0.25">
      <c r="A33" s="25">
        <f t="shared" si="3"/>
        <v>26</v>
      </c>
      <c r="B33" s="26" t="s">
        <v>137</v>
      </c>
      <c r="C33" s="26" t="s">
        <v>147</v>
      </c>
      <c r="D33" s="26" t="s">
        <v>148</v>
      </c>
      <c r="E33" s="27" t="s">
        <v>33</v>
      </c>
      <c r="F33" s="27" t="s">
        <v>44</v>
      </c>
      <c r="G33" s="26">
        <v>32</v>
      </c>
      <c r="H33" s="28">
        <f>VLOOKUP(F33,'[1]USHODAYA '!$C$4:$D$124,2,FALSE)</f>
        <v>27</v>
      </c>
      <c r="I33" s="28"/>
      <c r="J33" s="28">
        <f t="shared" si="1"/>
        <v>160</v>
      </c>
      <c r="K33" s="28">
        <v>30</v>
      </c>
      <c r="L33" s="28">
        <f t="shared" si="2"/>
        <v>1054</v>
      </c>
      <c r="M33" s="29" t="s">
        <v>109</v>
      </c>
    </row>
    <row r="34" spans="1:13" s="20" customFormat="1" ht="15.95" customHeight="1" x14ac:dyDescent="0.25">
      <c r="A34" s="25">
        <f t="shared" si="3"/>
        <v>27</v>
      </c>
      <c r="B34" s="26" t="s">
        <v>149</v>
      </c>
      <c r="C34" s="26" t="s">
        <v>150</v>
      </c>
      <c r="D34" s="26" t="s">
        <v>151</v>
      </c>
      <c r="E34" s="27" t="s">
        <v>33</v>
      </c>
      <c r="F34" s="26" t="s">
        <v>152</v>
      </c>
      <c r="G34" s="26">
        <v>35</v>
      </c>
      <c r="H34" s="28">
        <f>VLOOKUP(F34,'[1]USHODAYA '!$C$4:$D$124,2,FALSE)</f>
        <v>23</v>
      </c>
      <c r="I34" s="28">
        <f>G34*5</f>
        <v>175</v>
      </c>
      <c r="J34" s="28">
        <f t="shared" si="1"/>
        <v>175</v>
      </c>
      <c r="K34" s="28">
        <v>30</v>
      </c>
      <c r="L34" s="28">
        <f t="shared" si="2"/>
        <v>1185</v>
      </c>
      <c r="M34" s="29" t="s">
        <v>153</v>
      </c>
    </row>
    <row r="35" spans="1:13" s="20" customFormat="1" ht="15.95" customHeight="1" x14ac:dyDescent="0.25">
      <c r="A35" s="25">
        <f t="shared" si="3"/>
        <v>28</v>
      </c>
      <c r="B35" s="26" t="s">
        <v>149</v>
      </c>
      <c r="C35" s="26" t="s">
        <v>154</v>
      </c>
      <c r="D35" s="26" t="s">
        <v>155</v>
      </c>
      <c r="E35" s="27" t="s">
        <v>33</v>
      </c>
      <c r="F35" s="26" t="s">
        <v>36</v>
      </c>
      <c r="G35" s="26">
        <v>13</v>
      </c>
      <c r="H35" s="28">
        <f>VLOOKUP(F35,'[1]USHODAYA '!$C$4:$D$124,2,FALSE)</f>
        <v>22</v>
      </c>
      <c r="I35" s="28">
        <f>G35*5</f>
        <v>65</v>
      </c>
      <c r="J35" s="28">
        <f t="shared" si="1"/>
        <v>65</v>
      </c>
      <c r="K35" s="28">
        <v>30</v>
      </c>
      <c r="L35" s="28">
        <f t="shared" si="2"/>
        <v>446</v>
      </c>
      <c r="M35" s="29" t="s">
        <v>37</v>
      </c>
    </row>
    <row r="36" spans="1:13" s="20" customFormat="1" ht="15.95" customHeight="1" x14ac:dyDescent="0.25">
      <c r="A36" s="25">
        <f t="shared" si="3"/>
        <v>29</v>
      </c>
      <c r="B36" s="26" t="s">
        <v>149</v>
      </c>
      <c r="C36" s="26" t="s">
        <v>156</v>
      </c>
      <c r="D36" s="26" t="s">
        <v>157</v>
      </c>
      <c r="E36" s="27" t="s">
        <v>33</v>
      </c>
      <c r="F36" s="26" t="s">
        <v>56</v>
      </c>
      <c r="G36" s="26">
        <v>25</v>
      </c>
      <c r="H36" s="28">
        <f>VLOOKUP(F36,'[1]USHODAYA '!$C$4:$D$124,2,FALSE)</f>
        <v>32</v>
      </c>
      <c r="I36" s="28">
        <f>G36*5</f>
        <v>125</v>
      </c>
      <c r="J36" s="28">
        <f t="shared" si="1"/>
        <v>125</v>
      </c>
      <c r="K36" s="28">
        <v>30</v>
      </c>
      <c r="L36" s="28">
        <f t="shared" si="2"/>
        <v>1080</v>
      </c>
      <c r="M36" s="29" t="s">
        <v>57</v>
      </c>
    </row>
    <row r="37" spans="1:13" s="20" customFormat="1" ht="15.95" customHeight="1" x14ac:dyDescent="0.25">
      <c r="A37" s="25">
        <f t="shared" si="3"/>
        <v>30</v>
      </c>
      <c r="B37" s="26" t="s">
        <v>149</v>
      </c>
      <c r="C37" s="26" t="s">
        <v>158</v>
      </c>
      <c r="D37" s="26" t="s">
        <v>159</v>
      </c>
      <c r="E37" s="27" t="s">
        <v>33</v>
      </c>
      <c r="F37" s="26" t="s">
        <v>75</v>
      </c>
      <c r="G37" s="26">
        <v>16</v>
      </c>
      <c r="H37" s="28">
        <f>VLOOKUP(F37,'[1]USHODAYA '!$C$4:$D$124,2,FALSE)</f>
        <v>33</v>
      </c>
      <c r="I37" s="28">
        <f>G37*5</f>
        <v>80</v>
      </c>
      <c r="J37" s="28">
        <f t="shared" si="1"/>
        <v>80</v>
      </c>
      <c r="K37" s="28">
        <v>30</v>
      </c>
      <c r="L37" s="28">
        <f t="shared" si="2"/>
        <v>718</v>
      </c>
      <c r="M37" s="29" t="s">
        <v>76</v>
      </c>
    </row>
    <row r="38" spans="1:13" s="20" customFormat="1" ht="15.95" customHeight="1" x14ac:dyDescent="0.25">
      <c r="A38" s="25">
        <f t="shared" si="3"/>
        <v>31</v>
      </c>
      <c r="B38" s="26" t="s">
        <v>149</v>
      </c>
      <c r="C38" s="26" t="s">
        <v>160</v>
      </c>
      <c r="D38" s="26" t="s">
        <v>161</v>
      </c>
      <c r="E38" s="27" t="s">
        <v>33</v>
      </c>
      <c r="F38" s="26" t="s">
        <v>21</v>
      </c>
      <c r="G38" s="26">
        <v>51</v>
      </c>
      <c r="H38" s="28">
        <f>VLOOKUP(F38,'[1]USHODAYA '!$C$4:$D$124,2,FALSE)</f>
        <v>45</v>
      </c>
      <c r="I38" s="28">
        <f>G38*5</f>
        <v>255</v>
      </c>
      <c r="J38" s="28">
        <f t="shared" si="1"/>
        <v>255</v>
      </c>
      <c r="K38" s="28">
        <v>30</v>
      </c>
      <c r="L38" s="28">
        <f t="shared" si="2"/>
        <v>2835</v>
      </c>
      <c r="M38" s="29" t="s">
        <v>22</v>
      </c>
    </row>
    <row r="39" spans="1:13" s="20" customFormat="1" ht="15.95" customHeight="1" x14ac:dyDescent="0.25">
      <c r="A39" s="25">
        <f t="shared" si="3"/>
        <v>32</v>
      </c>
      <c r="B39" s="26" t="s">
        <v>162</v>
      </c>
      <c r="C39" s="26" t="s">
        <v>163</v>
      </c>
      <c r="D39" s="26" t="s">
        <v>164</v>
      </c>
      <c r="E39" s="27" t="s">
        <v>33</v>
      </c>
      <c r="F39" s="26" t="s">
        <v>31</v>
      </c>
      <c r="G39" s="26">
        <v>16</v>
      </c>
      <c r="H39" s="28">
        <f>VLOOKUP(F39,'[1]USHODAYA '!$C$4:$D$124,2,FALSE)</f>
        <v>66</v>
      </c>
      <c r="I39" s="28"/>
      <c r="J39" s="28">
        <f t="shared" si="1"/>
        <v>80</v>
      </c>
      <c r="K39" s="28">
        <v>30</v>
      </c>
      <c r="L39" s="28">
        <f t="shared" si="2"/>
        <v>1166</v>
      </c>
      <c r="M39" s="29" t="s">
        <v>32</v>
      </c>
    </row>
    <row r="40" spans="1:13" s="20" customFormat="1" ht="15.95" customHeight="1" x14ac:dyDescent="0.25">
      <c r="A40" s="25">
        <f t="shared" si="3"/>
        <v>33</v>
      </c>
      <c r="B40" s="26" t="s">
        <v>165</v>
      </c>
      <c r="C40" s="26" t="s">
        <v>166</v>
      </c>
      <c r="D40" s="26" t="s">
        <v>167</v>
      </c>
      <c r="E40" s="27" t="s">
        <v>33</v>
      </c>
      <c r="F40" s="26" t="s">
        <v>23</v>
      </c>
      <c r="G40" s="26">
        <v>11</v>
      </c>
      <c r="H40" s="28">
        <f>VLOOKUP(F40,'[1]USHODAYA '!$C$4:$D$124,2,FALSE)</f>
        <v>28</v>
      </c>
      <c r="I40" s="28"/>
      <c r="J40" s="28">
        <f t="shared" si="1"/>
        <v>55</v>
      </c>
      <c r="K40" s="28">
        <v>30</v>
      </c>
      <c r="L40" s="28">
        <f t="shared" si="2"/>
        <v>393</v>
      </c>
      <c r="M40" s="29" t="s">
        <v>131</v>
      </c>
    </row>
    <row r="41" spans="1:13" s="20" customFormat="1" ht="15.95" customHeight="1" x14ac:dyDescent="0.25">
      <c r="A41" s="25">
        <f t="shared" si="3"/>
        <v>34</v>
      </c>
      <c r="B41" s="26" t="s">
        <v>165</v>
      </c>
      <c r="C41" s="26" t="s">
        <v>168</v>
      </c>
      <c r="D41" s="26" t="s">
        <v>169</v>
      </c>
      <c r="E41" s="27" t="s">
        <v>33</v>
      </c>
      <c r="F41" s="26" t="s">
        <v>34</v>
      </c>
      <c r="G41" s="26">
        <v>15</v>
      </c>
      <c r="H41" s="28">
        <f>VLOOKUP(F41,'[1]USHODAYA '!$C$4:$D$124,2,FALSE)</f>
        <v>25</v>
      </c>
      <c r="I41" s="28"/>
      <c r="J41" s="28">
        <f t="shared" si="1"/>
        <v>75</v>
      </c>
      <c r="K41" s="28">
        <v>30</v>
      </c>
      <c r="L41" s="28">
        <f t="shared" si="2"/>
        <v>480</v>
      </c>
      <c r="M41" s="29" t="s">
        <v>170</v>
      </c>
    </row>
    <row r="42" spans="1:13" s="20" customFormat="1" ht="15.95" customHeight="1" x14ac:dyDescent="0.25">
      <c r="A42" s="25">
        <f t="shared" si="3"/>
        <v>35</v>
      </c>
      <c r="B42" s="26" t="s">
        <v>165</v>
      </c>
      <c r="C42" s="26" t="s">
        <v>171</v>
      </c>
      <c r="D42" s="26" t="s">
        <v>172</v>
      </c>
      <c r="E42" s="27" t="s">
        <v>33</v>
      </c>
      <c r="F42" s="26" t="s">
        <v>38</v>
      </c>
      <c r="G42" s="26">
        <v>35</v>
      </c>
      <c r="H42" s="28">
        <f>VLOOKUP(F42,'[1]USHODAYA '!$C$4:$D$124,2,FALSE)</f>
        <v>23</v>
      </c>
      <c r="I42" s="28">
        <f t="shared" ref="I42:I47" si="4">G42*5</f>
        <v>175</v>
      </c>
      <c r="J42" s="28">
        <f t="shared" si="1"/>
        <v>175</v>
      </c>
      <c r="K42" s="28">
        <v>30</v>
      </c>
      <c r="L42" s="28">
        <f t="shared" si="2"/>
        <v>1185</v>
      </c>
      <c r="M42" s="29" t="s">
        <v>39</v>
      </c>
    </row>
    <row r="43" spans="1:13" s="20" customFormat="1" ht="15.95" customHeight="1" x14ac:dyDescent="0.25">
      <c r="A43" s="25">
        <f t="shared" si="3"/>
        <v>36</v>
      </c>
      <c r="B43" s="26" t="s">
        <v>165</v>
      </c>
      <c r="C43" s="26" t="s">
        <v>173</v>
      </c>
      <c r="D43" s="26" t="s">
        <v>174</v>
      </c>
      <c r="E43" s="27" t="s">
        <v>33</v>
      </c>
      <c r="F43" s="26" t="s">
        <v>175</v>
      </c>
      <c r="G43" s="26">
        <v>12</v>
      </c>
      <c r="H43" s="28">
        <f>VLOOKUP(F43,'[1]USHODAYA '!$C$4:$D$124,2,FALSE)</f>
        <v>47</v>
      </c>
      <c r="I43" s="28">
        <f t="shared" si="4"/>
        <v>60</v>
      </c>
      <c r="J43" s="28">
        <f t="shared" si="1"/>
        <v>60</v>
      </c>
      <c r="K43" s="28">
        <v>30</v>
      </c>
      <c r="L43" s="28">
        <f t="shared" si="2"/>
        <v>714</v>
      </c>
      <c r="M43" s="29" t="s">
        <v>176</v>
      </c>
    </row>
    <row r="44" spans="1:13" s="20" customFormat="1" ht="15.95" customHeight="1" x14ac:dyDescent="0.25">
      <c r="A44" s="25">
        <f t="shared" si="3"/>
        <v>37</v>
      </c>
      <c r="B44" s="26" t="s">
        <v>165</v>
      </c>
      <c r="C44" s="26" t="s">
        <v>177</v>
      </c>
      <c r="D44" s="26" t="s">
        <v>178</v>
      </c>
      <c r="E44" s="27" t="s">
        <v>33</v>
      </c>
      <c r="F44" s="26" t="s">
        <v>179</v>
      </c>
      <c r="G44" s="26">
        <v>11</v>
      </c>
      <c r="H44" s="28">
        <f>VLOOKUP(F44,'[1]USHODAYA '!$C$4:$D$124,2,FALSE)</f>
        <v>23</v>
      </c>
      <c r="I44" s="28">
        <f t="shared" si="4"/>
        <v>55</v>
      </c>
      <c r="J44" s="28">
        <f t="shared" si="1"/>
        <v>55</v>
      </c>
      <c r="K44" s="28">
        <v>30</v>
      </c>
      <c r="L44" s="28">
        <f t="shared" si="2"/>
        <v>393</v>
      </c>
      <c r="M44" s="29" t="s">
        <v>180</v>
      </c>
    </row>
    <row r="45" spans="1:13" s="20" customFormat="1" ht="15.95" customHeight="1" x14ac:dyDescent="0.25">
      <c r="A45" s="25">
        <f t="shared" si="3"/>
        <v>38</v>
      </c>
      <c r="B45" s="26" t="s">
        <v>165</v>
      </c>
      <c r="C45" s="26" t="s">
        <v>181</v>
      </c>
      <c r="D45" s="26" t="s">
        <v>182</v>
      </c>
      <c r="E45" s="27" t="s">
        <v>33</v>
      </c>
      <c r="F45" s="26" t="s">
        <v>59</v>
      </c>
      <c r="G45" s="26">
        <v>26</v>
      </c>
      <c r="H45" s="28">
        <f>VLOOKUP(F45,'[1]USHODAYA '!$C$4:$D$124,2,FALSE)</f>
        <v>38</v>
      </c>
      <c r="I45" s="28">
        <f t="shared" si="4"/>
        <v>130</v>
      </c>
      <c r="J45" s="28">
        <f t="shared" si="1"/>
        <v>130</v>
      </c>
      <c r="K45" s="28">
        <v>30</v>
      </c>
      <c r="L45" s="28">
        <f t="shared" si="2"/>
        <v>1278</v>
      </c>
      <c r="M45" s="29" t="s">
        <v>60</v>
      </c>
    </row>
    <row r="46" spans="1:13" s="20" customFormat="1" ht="15.95" customHeight="1" x14ac:dyDescent="0.25">
      <c r="A46" s="25">
        <f t="shared" si="3"/>
        <v>39</v>
      </c>
      <c r="B46" s="26" t="s">
        <v>165</v>
      </c>
      <c r="C46" s="26" t="s">
        <v>183</v>
      </c>
      <c r="D46" s="26" t="s">
        <v>184</v>
      </c>
      <c r="E46" s="27" t="s">
        <v>33</v>
      </c>
      <c r="F46" s="26" t="s">
        <v>40</v>
      </c>
      <c r="G46" s="26">
        <v>20</v>
      </c>
      <c r="H46" s="28">
        <f>VLOOKUP(F46,'[1]USHODAYA '!$C$4:$D$124,2,FALSE)</f>
        <v>25</v>
      </c>
      <c r="I46" s="28">
        <f t="shared" si="4"/>
        <v>100</v>
      </c>
      <c r="J46" s="28">
        <f t="shared" si="1"/>
        <v>100</v>
      </c>
      <c r="K46" s="28">
        <v>30</v>
      </c>
      <c r="L46" s="28">
        <f t="shared" si="2"/>
        <v>730</v>
      </c>
      <c r="M46" s="29" t="s">
        <v>41</v>
      </c>
    </row>
    <row r="47" spans="1:13" s="20" customFormat="1" ht="15.95" customHeight="1" x14ac:dyDescent="0.25">
      <c r="A47" s="25">
        <f t="shared" si="3"/>
        <v>40</v>
      </c>
      <c r="B47" s="26" t="s">
        <v>165</v>
      </c>
      <c r="C47" s="26" t="s">
        <v>185</v>
      </c>
      <c r="D47" s="26" t="s">
        <v>186</v>
      </c>
      <c r="E47" s="27" t="s">
        <v>33</v>
      </c>
      <c r="F47" s="26" t="s">
        <v>29</v>
      </c>
      <c r="G47" s="26">
        <v>12</v>
      </c>
      <c r="H47" s="28">
        <f>VLOOKUP(F47,'[1]USHODAYA '!$C$4:$D$124,2,FALSE)</f>
        <v>55</v>
      </c>
      <c r="I47" s="28">
        <f t="shared" si="4"/>
        <v>60</v>
      </c>
      <c r="J47" s="28">
        <f t="shared" si="1"/>
        <v>60</v>
      </c>
      <c r="K47" s="28">
        <v>30</v>
      </c>
      <c r="L47" s="28">
        <f t="shared" si="2"/>
        <v>810</v>
      </c>
      <c r="M47" s="29" t="s">
        <v>30</v>
      </c>
    </row>
    <row r="48" spans="1:13" s="20" customFormat="1" ht="15.95" customHeight="1" x14ac:dyDescent="0.25">
      <c r="A48" s="25">
        <f t="shared" si="3"/>
        <v>41</v>
      </c>
      <c r="B48" s="26" t="s">
        <v>187</v>
      </c>
      <c r="C48" s="26" t="s">
        <v>188</v>
      </c>
      <c r="D48" s="26" t="s">
        <v>189</v>
      </c>
      <c r="E48" s="27" t="s">
        <v>33</v>
      </c>
      <c r="F48" s="27" t="s">
        <v>52</v>
      </c>
      <c r="G48" s="26">
        <v>18</v>
      </c>
      <c r="H48" s="28">
        <f>VLOOKUP(F48,'[1]USHODAYA '!$C$4:$D$124,2,FALSE)</f>
        <v>25</v>
      </c>
      <c r="I48" s="28"/>
      <c r="J48" s="28">
        <f t="shared" si="1"/>
        <v>90</v>
      </c>
      <c r="K48" s="28">
        <v>30</v>
      </c>
      <c r="L48" s="28">
        <f t="shared" si="2"/>
        <v>570</v>
      </c>
      <c r="M48" s="29" t="s">
        <v>190</v>
      </c>
    </row>
    <row r="49" spans="1:13" s="20" customFormat="1" ht="15.95" customHeight="1" x14ac:dyDescent="0.25">
      <c r="A49" s="25">
        <f t="shared" si="3"/>
        <v>42</v>
      </c>
      <c r="B49" s="26" t="s">
        <v>187</v>
      </c>
      <c r="C49" s="26" t="s">
        <v>191</v>
      </c>
      <c r="D49" s="26" t="s">
        <v>192</v>
      </c>
      <c r="E49" s="27" t="s">
        <v>33</v>
      </c>
      <c r="F49" s="26" t="s">
        <v>42</v>
      </c>
      <c r="G49" s="26">
        <v>19</v>
      </c>
      <c r="H49" s="28">
        <f>VLOOKUP(F49,'[1]USHODAYA '!$C$4:$D$124,2,FALSE)</f>
        <v>25</v>
      </c>
      <c r="I49" s="28">
        <f>G49*5</f>
        <v>95</v>
      </c>
      <c r="J49" s="28">
        <f t="shared" si="1"/>
        <v>95</v>
      </c>
      <c r="K49" s="28">
        <v>30</v>
      </c>
      <c r="L49" s="28">
        <f t="shared" si="2"/>
        <v>695</v>
      </c>
      <c r="M49" s="29" t="s">
        <v>193</v>
      </c>
    </row>
    <row r="50" spans="1:13" s="20" customFormat="1" ht="15.95" customHeight="1" x14ac:dyDescent="0.25">
      <c r="A50" s="25">
        <f t="shared" si="3"/>
        <v>43</v>
      </c>
      <c r="B50" s="26" t="s">
        <v>187</v>
      </c>
      <c r="C50" s="26" t="s">
        <v>194</v>
      </c>
      <c r="D50" s="26" t="s">
        <v>195</v>
      </c>
      <c r="E50" s="27" t="s">
        <v>33</v>
      </c>
      <c r="F50" s="27" t="s">
        <v>50</v>
      </c>
      <c r="G50" s="26">
        <v>21</v>
      </c>
      <c r="H50" s="28">
        <f>VLOOKUP(F50,'[1]USHODAYA '!$C$4:$D$124,2,FALSE)</f>
        <v>43</v>
      </c>
      <c r="I50" s="28">
        <f>G50*5</f>
        <v>105</v>
      </c>
      <c r="J50" s="28">
        <f t="shared" si="1"/>
        <v>105</v>
      </c>
      <c r="K50" s="28">
        <v>30</v>
      </c>
      <c r="L50" s="28">
        <f t="shared" si="2"/>
        <v>1143</v>
      </c>
      <c r="M50" s="29" t="s">
        <v>51</v>
      </c>
    </row>
    <row r="51" spans="1:13" s="20" customFormat="1" ht="15.95" customHeight="1" x14ac:dyDescent="0.25">
      <c r="A51" s="25">
        <f t="shared" si="3"/>
        <v>44</v>
      </c>
      <c r="B51" s="26" t="s">
        <v>187</v>
      </c>
      <c r="C51" s="26" t="s">
        <v>196</v>
      </c>
      <c r="D51" s="26" t="s">
        <v>197</v>
      </c>
      <c r="E51" s="27" t="s">
        <v>33</v>
      </c>
      <c r="F51" s="26" t="s">
        <v>24</v>
      </c>
      <c r="G51" s="26">
        <v>52</v>
      </c>
      <c r="H51" s="28">
        <f>VLOOKUP(F51,'[1]USHODAYA '!$C$4:$D$124,2,FALSE)</f>
        <v>27</v>
      </c>
      <c r="I51" s="28">
        <f>G51*5</f>
        <v>260</v>
      </c>
      <c r="J51" s="28">
        <f t="shared" si="1"/>
        <v>260</v>
      </c>
      <c r="K51" s="28">
        <v>30</v>
      </c>
      <c r="L51" s="28">
        <f t="shared" si="2"/>
        <v>1954</v>
      </c>
      <c r="M51" s="29" t="s">
        <v>81</v>
      </c>
    </row>
    <row r="52" spans="1:13" s="20" customFormat="1" ht="15.95" customHeight="1" x14ac:dyDescent="0.25">
      <c r="A52" s="25">
        <f t="shared" si="3"/>
        <v>45</v>
      </c>
      <c r="B52" s="26" t="s">
        <v>187</v>
      </c>
      <c r="C52" s="26" t="s">
        <v>198</v>
      </c>
      <c r="D52" s="26" t="s">
        <v>199</v>
      </c>
      <c r="E52" s="27" t="s">
        <v>33</v>
      </c>
      <c r="F52" s="26" t="s">
        <v>24</v>
      </c>
      <c r="G52" s="26">
        <v>65</v>
      </c>
      <c r="H52" s="28">
        <f>VLOOKUP(F52,'[1]USHODAYA '!$C$4:$D$124,2,FALSE)</f>
        <v>27</v>
      </c>
      <c r="I52" s="28">
        <f>G52*5</f>
        <v>325</v>
      </c>
      <c r="J52" s="28">
        <f t="shared" si="1"/>
        <v>325</v>
      </c>
      <c r="K52" s="28">
        <v>30</v>
      </c>
      <c r="L52" s="28">
        <f t="shared" si="2"/>
        <v>2435</v>
      </c>
      <c r="M52" s="29" t="s">
        <v>97</v>
      </c>
    </row>
    <row r="53" spans="1:13" s="20" customFormat="1" ht="15.95" customHeight="1" x14ac:dyDescent="0.25">
      <c r="A53" s="46" t="s">
        <v>202</v>
      </c>
      <c r="B53" s="47"/>
      <c r="C53" s="47"/>
      <c r="D53" s="47"/>
      <c r="E53" s="47"/>
      <c r="F53" s="47"/>
      <c r="G53" s="47"/>
      <c r="H53" s="47"/>
      <c r="I53" s="47"/>
      <c r="J53" s="47"/>
      <c r="K53" s="48"/>
      <c r="L53" s="30">
        <f>SUM(L8:L52)</f>
        <v>45712</v>
      </c>
      <c r="M53" s="31"/>
    </row>
    <row r="54" spans="1:13" s="20" customFormat="1" ht="15.95" customHeight="1" thickBot="1" x14ac:dyDescent="0.3">
      <c r="A54" s="32"/>
      <c r="B54" s="33"/>
      <c r="C54" s="33"/>
      <c r="D54" s="33"/>
      <c r="E54" s="33"/>
      <c r="F54" s="33"/>
      <c r="G54" s="22">
        <f>SUM(G8:G52)</f>
        <v>1162</v>
      </c>
      <c r="H54" s="34"/>
      <c r="I54" s="34"/>
      <c r="J54" s="34"/>
      <c r="K54" s="34"/>
      <c r="L54" s="34"/>
      <c r="M54" s="33"/>
    </row>
    <row r="55" spans="1:13" ht="30" customHeight="1" thickBot="1" x14ac:dyDescent="0.3">
      <c r="A55" s="40" t="s">
        <v>201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2"/>
      <c r="M55" s="21"/>
    </row>
    <row r="56" spans="1:13" ht="29.25" customHeight="1" thickBot="1" x14ac:dyDescent="0.3">
      <c r="A56" s="43" t="s">
        <v>61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5"/>
      <c r="M56" s="21"/>
    </row>
  </sheetData>
  <sortState xmlns:xlrd2="http://schemas.microsoft.com/office/spreadsheetml/2017/richdata2" ref="B52:M71">
    <sortCondition ref="B52:B71"/>
    <sortCondition ref="C52:C71"/>
  </sortState>
  <mergeCells count="3">
    <mergeCell ref="A55:L55"/>
    <mergeCell ref="A56:L56"/>
    <mergeCell ref="A53:K53"/>
  </mergeCells>
  <conditionalFormatting sqref="C7:C51">
    <cfRule type="duplicateValues" dxfId="3" priority="72"/>
  </conditionalFormatting>
  <conditionalFormatting sqref="D57:D1048576 D1:D6">
    <cfRule type="duplicateValues" dxfId="2" priority="6"/>
  </conditionalFormatting>
  <printOptions horizontalCentered="1"/>
  <pageMargins left="0.15748031496062992" right="3.937007874015748E-2" top="1.3779527559055118" bottom="0.74803149606299213" header="0.19685039370078741" footer="0.39370078740157483"/>
  <pageSetup paperSize="9" scale="95" orientation="portrait" r:id="rId1"/>
  <headerFooter>
    <oddHeader>&amp;C&amp;"Cambria,Regular"&amp;10BILL
&amp;"Eras Bold ITC,Italic"&amp;28PRAGATI  LOGISTICS
&amp;"Cambria,Regular"&amp;10KHUNTIA LANE, SAMANTA SAHI, CUTTACK,PAN NO : AGHPB9356M&amp;G&amp;R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workbookViewId="0">
      <selection activeCell="C7" sqref="C7"/>
    </sheetView>
  </sheetViews>
  <sheetFormatPr defaultRowHeight="15" x14ac:dyDescent="0.25"/>
  <sheetData>
    <row r="1" spans="1:13" s="20" customFormat="1" ht="15.95" customHeight="1" x14ac:dyDescent="0.25">
      <c r="A1" s="22" t="s">
        <v>14</v>
      </c>
      <c r="B1" s="22" t="s">
        <v>0</v>
      </c>
      <c r="C1" s="22" t="s">
        <v>3</v>
      </c>
      <c r="D1" s="22" t="s">
        <v>18</v>
      </c>
      <c r="E1" s="22" t="s">
        <v>15</v>
      </c>
      <c r="F1" s="22" t="s">
        <v>19</v>
      </c>
      <c r="G1" s="22" t="s">
        <v>4</v>
      </c>
      <c r="H1" s="23" t="s">
        <v>5</v>
      </c>
      <c r="I1" s="23" t="s">
        <v>16</v>
      </c>
      <c r="J1" s="23" t="s">
        <v>13</v>
      </c>
      <c r="K1" s="23" t="s">
        <v>6</v>
      </c>
      <c r="L1" s="23" t="s">
        <v>7</v>
      </c>
      <c r="M1" s="24" t="s">
        <v>20</v>
      </c>
    </row>
    <row r="2" spans="1:13" s="39" customFormat="1" ht="15.95" customHeight="1" x14ac:dyDescent="0.25">
      <c r="A2" s="35">
        <v>16</v>
      </c>
      <c r="B2" s="36" t="s">
        <v>117</v>
      </c>
      <c r="C2" s="36" t="s">
        <v>118</v>
      </c>
      <c r="D2" s="36" t="s">
        <v>119</v>
      </c>
      <c r="E2" s="36" t="s">
        <v>33</v>
      </c>
      <c r="F2" s="36" t="s">
        <v>35</v>
      </c>
      <c r="G2" s="36">
        <v>1</v>
      </c>
      <c r="H2" s="37">
        <f>VLOOKUP(F2,'[1]USHODAYA '!$C$4:$D$124,2,FALSE)</f>
        <v>34</v>
      </c>
      <c r="I2" s="37"/>
      <c r="J2" s="37">
        <f>G2*5</f>
        <v>5</v>
      </c>
      <c r="K2" s="37">
        <v>30</v>
      </c>
      <c r="L2" s="37">
        <f>G2*H2+I2+J2+K2</f>
        <v>69</v>
      </c>
      <c r="M2" s="38" t="s">
        <v>120</v>
      </c>
    </row>
  </sheetData>
  <conditionalFormatting sqref="C1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2024-09-16T11:42:41Z</cp:lastPrinted>
  <dcterms:created xsi:type="dcterms:W3CDTF">2010-04-08T11:28:01Z</dcterms:created>
  <dcterms:modified xsi:type="dcterms:W3CDTF">2024-09-16T11:42:44Z</dcterms:modified>
</cp:coreProperties>
</file>