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9" i="1" l="1"/>
  <c r="G19" i="1"/>
  <c r="K5" i="1"/>
  <c r="K6" i="1"/>
  <c r="K7" i="1"/>
  <c r="K8" i="1"/>
  <c r="K9" i="1"/>
  <c r="K10" i="1"/>
  <c r="K11" i="1"/>
  <c r="K12" i="1"/>
  <c r="K13" i="1"/>
  <c r="K14" i="1"/>
  <c r="K15" i="1"/>
  <c r="K4" i="1"/>
  <c r="J5" i="1"/>
  <c r="M5" i="1" s="1"/>
  <c r="J6" i="1"/>
  <c r="M6" i="1" s="1"/>
  <c r="J7" i="1"/>
  <c r="M7" i="1" s="1"/>
  <c r="J8" i="1"/>
  <c r="M8" i="1" s="1"/>
  <c r="J9" i="1"/>
  <c r="J10" i="1"/>
  <c r="M10" i="1" s="1"/>
  <c r="J11" i="1"/>
  <c r="M11" i="1" s="1"/>
  <c r="J12" i="1"/>
  <c r="M12" i="1" s="1"/>
  <c r="J13" i="1"/>
  <c r="M13" i="1" s="1"/>
  <c r="J14" i="1"/>
  <c r="M14" i="1" s="1"/>
  <c r="J15" i="1"/>
  <c r="M15" i="1" s="1"/>
  <c r="J4" i="1"/>
  <c r="M4" i="1" s="1"/>
  <c r="M9" i="1"/>
  <c r="M16" i="1" l="1"/>
</calcChain>
</file>

<file path=xl/sharedStrings.xml><?xml version="1.0" encoding="utf-8"?>
<sst xmlns="http://schemas.openxmlformats.org/spreadsheetml/2006/main" count="79" uniqueCount="56">
  <si>
    <t>INVOICE
PRAGATI LOGISTICS,SAMANTA SAHI KHUNTIA LANE,8984191006
GST No:21AGHPB9356M1Z9</t>
  </si>
  <si>
    <t>01/6/2024</t>
  </si>
  <si>
    <t>122</t>
  </si>
  <si>
    <t>127</t>
  </si>
  <si>
    <t>121</t>
  </si>
  <si>
    <t>05/6/2024</t>
  </si>
  <si>
    <t>130</t>
  </si>
  <si>
    <t>21/6/2024</t>
  </si>
  <si>
    <t>00157</t>
  </si>
  <si>
    <t>00154</t>
  </si>
  <si>
    <t>25/6/2024</t>
  </si>
  <si>
    <t>00158</t>
  </si>
  <si>
    <t>168</t>
  </si>
  <si>
    <t>00165</t>
  </si>
  <si>
    <t>163</t>
  </si>
  <si>
    <t>30/6/2024</t>
  </si>
  <si>
    <t>178</t>
  </si>
  <si>
    <t>182</t>
  </si>
  <si>
    <t>Thanking you for your business.
PRAGATI LOGISTICS</t>
  </si>
  <si>
    <t>SL.</t>
  </si>
  <si>
    <t>DATE</t>
  </si>
  <si>
    <t>LR NO.</t>
  </si>
  <si>
    <t>FROM</t>
  </si>
  <si>
    <t>DESTINATION</t>
  </si>
  <si>
    <t>CASE</t>
  </si>
  <si>
    <t>WEIGHT</t>
  </si>
  <si>
    <t>RATE</t>
  </si>
  <si>
    <t>HML</t>
  </si>
  <si>
    <t>DD.CH.</t>
  </si>
  <si>
    <t>LR CH.</t>
  </si>
  <si>
    <t>AMT.</t>
  </si>
  <si>
    <t>INV NO</t>
  </si>
  <si>
    <t>PATRAPADA</t>
  </si>
  <si>
    <t>BHUBANESWAR</t>
  </si>
  <si>
    <t>NANDOL SALIPUR</t>
  </si>
  <si>
    <t>MARKONA</t>
  </si>
  <si>
    <t>JAJPUR ROAD</t>
  </si>
  <si>
    <t>DHENKANAL</t>
  </si>
  <si>
    <t>CTC</t>
  </si>
  <si>
    <t>(RUPEES FOUR THOUSAND SEVENTY TWO ONLY)</t>
  </si>
  <si>
    <t>PATRAPARA</t>
  </si>
  <si>
    <t>Kindly, verify &amp; confirm within 7 days, else GST will be filed by 20th July, 2024. 
GST to be paid by Consignor under Reverse Charge Mechanism(RCM) as per GST.</t>
  </si>
  <si>
    <t>JA/04844</t>
  </si>
  <si>
    <t>JA/04848</t>
  </si>
  <si>
    <t>JA/04847</t>
  </si>
  <si>
    <t>JA/05212</t>
  </si>
  <si>
    <t>JA/06201</t>
  </si>
  <si>
    <t>JA/06202</t>
  </si>
  <si>
    <t>JA/06496</t>
  </si>
  <si>
    <t>JA/06504</t>
  </si>
  <si>
    <t>JA/06673</t>
  </si>
  <si>
    <t>JA/06720</t>
  </si>
  <si>
    <t>JA/06931</t>
  </si>
  <si>
    <t>JA/06935</t>
  </si>
  <si>
    <t xml:space="preserve">
TARA PAINTS PRIVATE LIMITED
Address:PLOT NO 598 GURUKRUPA BHAWAN, KENDRAPARA CANAL ROAD, TAROL, JAGATPUR, CUTTACK. 754021,9853536000
GST No:21AAHCT9345F1ZC
</t>
  </si>
  <si>
    <t xml:space="preserve">Bill Date:30/06/2024
Bill NO : 10707
Total Amount: 4103.00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</si>
</sst>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3" xfId="0" applyNumberFormat="1" applyFont="1" applyBorder="1" applyAlignment="1">
      <alignment wrapText="1"/>
    </xf>
    <xf numFmtId="2" fontId="0" fillId="0" borderId="3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3" xfId="0" applyNumberForma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4" xfId="0" applyNumberFormat="1" applyFont="1" applyBorder="1" applyAlignment="1">
      <alignment horizontal="right" wrapText="1"/>
    </xf>
    <xf numFmtId="0" fontId="1" fillId="0" borderId="5" xfId="0" applyNumberFormat="1" applyFon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2" fontId="1" fillId="0" borderId="6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2" fillId="0" borderId="5" xfId="0" applyNumberFormat="1" applyFont="1" applyBorder="1" applyAlignment="1">
      <alignment horizontal="left" wrapText="1"/>
    </xf>
    <xf numFmtId="0" fontId="2" fillId="0" borderId="6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99391</xdr:colOff>
      <xdr:row>0</xdr:row>
      <xdr:rowOff>161925</xdr:rowOff>
    </xdr:from>
    <xdr:to>
      <xdr:col>8</xdr:col>
      <xdr:colOff>149801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391" y="161925"/>
          <a:ext cx="4614127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115" zoomScaleNormal="115" workbookViewId="0">
      <selection activeCell="P2" sqref="P2"/>
    </sheetView>
  </sheetViews>
  <sheetFormatPr defaultRowHeight="15" x14ac:dyDescent="0.25"/>
  <cols>
    <col min="1" max="1" width="3.5703125" style="1" bestFit="1" customWidth="1"/>
    <col min="2" max="2" width="10.7109375" style="1" bestFit="1" customWidth="1"/>
    <col min="3" max="3" width="9.42578125" style="1" bestFit="1" customWidth="1"/>
    <col min="4" max="4" width="6.7109375" style="1" bestFit="1" customWidth="1"/>
    <col min="5" max="5" width="16.5703125" style="1" bestFit="1" customWidth="1"/>
    <col min="6" max="6" width="7.7109375" style="1" bestFit="1" customWidth="1"/>
    <col min="7" max="7" width="5.42578125" style="1" bestFit="1" customWidth="1"/>
    <col min="8" max="8" width="8.28515625" style="1" bestFit="1" customWidth="1"/>
    <col min="9" max="9" width="5.5703125" style="2" bestFit="1" customWidth="1"/>
    <col min="10" max="10" width="6.140625" style="2" bestFit="1" customWidth="1"/>
    <col min="11" max="11" width="7.5703125" style="2" bestFit="1" customWidth="1"/>
    <col min="12" max="12" width="6.85546875" style="2" bestFit="1" customWidth="1"/>
    <col min="13" max="13" width="8.42578125" style="2" bestFit="1" customWidth="1"/>
    <col min="14" max="14" width="9.140625" style="1" customWidth="1"/>
    <col min="15" max="16384" width="9.140625" style="1"/>
  </cols>
  <sheetData>
    <row r="1" spans="1:13" ht="90" customHeight="1" x14ac:dyDescent="0.25">
      <c r="A1" s="20"/>
      <c r="B1" s="21"/>
      <c r="C1" s="21"/>
      <c r="D1" s="21"/>
      <c r="E1" s="21"/>
      <c r="F1" s="21"/>
      <c r="G1" s="21"/>
      <c r="H1" s="21"/>
      <c r="I1" s="22"/>
      <c r="J1" s="23" t="s">
        <v>0</v>
      </c>
      <c r="K1" s="23"/>
      <c r="L1" s="23"/>
      <c r="M1" s="23"/>
    </row>
    <row r="2" spans="1:13" ht="83.25" customHeight="1" x14ac:dyDescent="0.25">
      <c r="A2" s="30" t="s">
        <v>54</v>
      </c>
      <c r="B2" s="28"/>
      <c r="C2" s="28"/>
      <c r="D2" s="28"/>
      <c r="E2" s="28"/>
      <c r="F2" s="28"/>
      <c r="G2" s="28"/>
      <c r="H2" s="28"/>
      <c r="I2" s="29"/>
      <c r="J2" s="24" t="s">
        <v>55</v>
      </c>
      <c r="K2" s="25"/>
      <c r="L2" s="25"/>
      <c r="M2" s="25"/>
    </row>
    <row r="3" spans="1:13" s="3" customFormat="1" x14ac:dyDescent="0.25">
      <c r="A3" s="10" t="s">
        <v>19</v>
      </c>
      <c r="B3" s="10" t="s">
        <v>20</v>
      </c>
      <c r="C3" s="10" t="s">
        <v>21</v>
      </c>
      <c r="D3" s="10" t="s">
        <v>22</v>
      </c>
      <c r="E3" s="10" t="s">
        <v>23</v>
      </c>
      <c r="F3" s="5" t="s">
        <v>31</v>
      </c>
      <c r="G3" s="10" t="s">
        <v>24</v>
      </c>
      <c r="H3" s="10" t="s">
        <v>25</v>
      </c>
      <c r="I3" s="10" t="s">
        <v>26</v>
      </c>
      <c r="J3" s="11" t="s">
        <v>27</v>
      </c>
      <c r="K3" s="11" t="s">
        <v>28</v>
      </c>
      <c r="L3" s="11" t="s">
        <v>29</v>
      </c>
      <c r="M3" s="11" t="s">
        <v>30</v>
      </c>
    </row>
    <row r="4" spans="1:13" x14ac:dyDescent="0.25">
      <c r="A4" s="8">
        <v>1</v>
      </c>
      <c r="B4" s="8" t="s">
        <v>1</v>
      </c>
      <c r="C4" s="8" t="s">
        <v>42</v>
      </c>
      <c r="D4" s="12" t="s">
        <v>38</v>
      </c>
      <c r="E4" s="8" t="s">
        <v>32</v>
      </c>
      <c r="F4" s="8" t="s">
        <v>2</v>
      </c>
      <c r="G4" s="8">
        <v>7</v>
      </c>
      <c r="H4" s="8">
        <v>38</v>
      </c>
      <c r="I4" s="9">
        <v>3.38</v>
      </c>
      <c r="J4" s="9">
        <f>G4*2</f>
        <v>14</v>
      </c>
      <c r="K4" s="9">
        <f>G4*8</f>
        <v>56</v>
      </c>
      <c r="L4" s="9">
        <v>25</v>
      </c>
      <c r="M4" s="9">
        <f>50*I4+J4+K4+L4</f>
        <v>264</v>
      </c>
    </row>
    <row r="5" spans="1:13" x14ac:dyDescent="0.25">
      <c r="A5" s="4">
        <v>2</v>
      </c>
      <c r="B5" s="4" t="s">
        <v>1</v>
      </c>
      <c r="C5" s="4" t="s">
        <v>43</v>
      </c>
      <c r="D5" s="12" t="s">
        <v>38</v>
      </c>
      <c r="E5" s="4" t="s">
        <v>33</v>
      </c>
      <c r="F5" s="4" t="s">
        <v>3</v>
      </c>
      <c r="G5" s="4">
        <v>7</v>
      </c>
      <c r="H5" s="4">
        <v>140</v>
      </c>
      <c r="I5" s="9">
        <v>2.93</v>
      </c>
      <c r="J5" s="9">
        <f t="shared" ref="J5:J15" si="0">G5*2</f>
        <v>14</v>
      </c>
      <c r="K5" s="9">
        <f t="shared" ref="K5:K15" si="1">G5*8</f>
        <v>56</v>
      </c>
      <c r="L5" s="6">
        <v>25</v>
      </c>
      <c r="M5" s="9">
        <f t="shared" ref="M5:M15" si="2">H5*I5+J5+K5+L5</f>
        <v>505.20000000000005</v>
      </c>
    </row>
    <row r="6" spans="1:13" x14ac:dyDescent="0.25">
      <c r="A6" s="4">
        <v>3</v>
      </c>
      <c r="B6" s="4" t="s">
        <v>1</v>
      </c>
      <c r="C6" s="4" t="s">
        <v>44</v>
      </c>
      <c r="D6" s="12" t="s">
        <v>38</v>
      </c>
      <c r="E6" s="4" t="s">
        <v>34</v>
      </c>
      <c r="F6" s="4" t="s">
        <v>4</v>
      </c>
      <c r="G6" s="4">
        <v>5</v>
      </c>
      <c r="H6" s="4">
        <v>100</v>
      </c>
      <c r="I6" s="9">
        <v>2.93</v>
      </c>
      <c r="J6" s="9">
        <f t="shared" si="0"/>
        <v>10</v>
      </c>
      <c r="K6" s="9">
        <f t="shared" si="1"/>
        <v>40</v>
      </c>
      <c r="L6" s="6">
        <v>25</v>
      </c>
      <c r="M6" s="9">
        <f t="shared" si="2"/>
        <v>368</v>
      </c>
    </row>
    <row r="7" spans="1:13" x14ac:dyDescent="0.25">
      <c r="A7" s="4">
        <v>4</v>
      </c>
      <c r="B7" s="4" t="s">
        <v>5</v>
      </c>
      <c r="C7" s="4" t="s">
        <v>45</v>
      </c>
      <c r="D7" s="12" t="s">
        <v>38</v>
      </c>
      <c r="E7" s="4" t="s">
        <v>33</v>
      </c>
      <c r="F7" s="4" t="s">
        <v>6</v>
      </c>
      <c r="G7" s="4">
        <v>8</v>
      </c>
      <c r="H7" s="4">
        <v>48</v>
      </c>
      <c r="I7" s="9">
        <v>2.93</v>
      </c>
      <c r="J7" s="9">
        <f t="shared" si="0"/>
        <v>16</v>
      </c>
      <c r="K7" s="9">
        <f t="shared" si="1"/>
        <v>64</v>
      </c>
      <c r="L7" s="6">
        <v>25</v>
      </c>
      <c r="M7" s="9">
        <f>50*I7+J7+K7+L7</f>
        <v>251.5</v>
      </c>
    </row>
    <row r="8" spans="1:13" x14ac:dyDescent="0.25">
      <c r="A8" s="4">
        <v>5</v>
      </c>
      <c r="B8" s="4" t="s">
        <v>7</v>
      </c>
      <c r="C8" s="4" t="s">
        <v>46</v>
      </c>
      <c r="D8" s="12" t="s">
        <v>38</v>
      </c>
      <c r="E8" s="4" t="s">
        <v>35</v>
      </c>
      <c r="F8" s="4" t="s">
        <v>8</v>
      </c>
      <c r="G8" s="4">
        <v>6</v>
      </c>
      <c r="H8" s="4">
        <v>36</v>
      </c>
      <c r="I8" s="9">
        <v>3.38</v>
      </c>
      <c r="J8" s="9">
        <f t="shared" si="0"/>
        <v>12</v>
      </c>
      <c r="K8" s="9">
        <f t="shared" si="1"/>
        <v>48</v>
      </c>
      <c r="L8" s="6">
        <v>25</v>
      </c>
      <c r="M8" s="9">
        <f>50*I8+J8+K8+L8</f>
        <v>254</v>
      </c>
    </row>
    <row r="9" spans="1:13" x14ac:dyDescent="0.25">
      <c r="A9" s="4">
        <v>6</v>
      </c>
      <c r="B9" s="4" t="s">
        <v>7</v>
      </c>
      <c r="C9" s="4" t="s">
        <v>47</v>
      </c>
      <c r="D9" s="12" t="s">
        <v>38</v>
      </c>
      <c r="E9" s="13" t="s">
        <v>40</v>
      </c>
      <c r="F9" s="4" t="s">
        <v>9</v>
      </c>
      <c r="G9" s="4">
        <v>12</v>
      </c>
      <c r="H9" s="4">
        <v>70</v>
      </c>
      <c r="I9" s="9">
        <v>3.38</v>
      </c>
      <c r="J9" s="9">
        <f t="shared" si="0"/>
        <v>24</v>
      </c>
      <c r="K9" s="9">
        <f t="shared" si="1"/>
        <v>96</v>
      </c>
      <c r="L9" s="6">
        <v>25</v>
      </c>
      <c r="M9" s="9">
        <f t="shared" si="2"/>
        <v>381.6</v>
      </c>
    </row>
    <row r="10" spans="1:13" x14ac:dyDescent="0.25">
      <c r="A10" s="4">
        <v>7</v>
      </c>
      <c r="B10" s="4" t="s">
        <v>10</v>
      </c>
      <c r="C10" s="4" t="s">
        <v>48</v>
      </c>
      <c r="D10" s="12" t="s">
        <v>38</v>
      </c>
      <c r="E10" s="4" t="s">
        <v>33</v>
      </c>
      <c r="F10" s="4" t="s">
        <v>11</v>
      </c>
      <c r="G10" s="4">
        <v>6</v>
      </c>
      <c r="H10" s="4">
        <v>52</v>
      </c>
      <c r="I10" s="9">
        <v>2.93</v>
      </c>
      <c r="J10" s="9">
        <f t="shared" si="0"/>
        <v>12</v>
      </c>
      <c r="K10" s="9">
        <f t="shared" si="1"/>
        <v>48</v>
      </c>
      <c r="L10" s="6">
        <v>25</v>
      </c>
      <c r="M10" s="9">
        <f t="shared" si="2"/>
        <v>237.36</v>
      </c>
    </row>
    <row r="11" spans="1:13" x14ac:dyDescent="0.25">
      <c r="A11" s="4">
        <v>8</v>
      </c>
      <c r="B11" s="4" t="s">
        <v>10</v>
      </c>
      <c r="C11" s="4" t="s">
        <v>49</v>
      </c>
      <c r="D11" s="12" t="s">
        <v>38</v>
      </c>
      <c r="E11" s="4" t="s">
        <v>36</v>
      </c>
      <c r="F11" s="4" t="s">
        <v>12</v>
      </c>
      <c r="G11" s="4">
        <v>7</v>
      </c>
      <c r="H11" s="4">
        <v>40</v>
      </c>
      <c r="I11" s="9">
        <v>2.93</v>
      </c>
      <c r="J11" s="9">
        <f t="shared" si="0"/>
        <v>14</v>
      </c>
      <c r="K11" s="9">
        <f t="shared" si="1"/>
        <v>56</v>
      </c>
      <c r="L11" s="6">
        <v>25</v>
      </c>
      <c r="M11" s="9">
        <f>50*I11+J11+K11+L11</f>
        <v>241.5</v>
      </c>
    </row>
    <row r="12" spans="1:13" x14ac:dyDescent="0.25">
      <c r="A12" s="4">
        <v>9</v>
      </c>
      <c r="B12" s="4" t="s">
        <v>10</v>
      </c>
      <c r="C12" s="4" t="s">
        <v>50</v>
      </c>
      <c r="D12" s="12" t="s">
        <v>38</v>
      </c>
      <c r="E12" s="4" t="s">
        <v>37</v>
      </c>
      <c r="F12" s="4" t="s">
        <v>13</v>
      </c>
      <c r="G12" s="4">
        <v>13</v>
      </c>
      <c r="H12" s="4">
        <v>76</v>
      </c>
      <c r="I12" s="9">
        <v>2.93</v>
      </c>
      <c r="J12" s="9">
        <f t="shared" si="0"/>
        <v>26</v>
      </c>
      <c r="K12" s="9">
        <f t="shared" si="1"/>
        <v>104</v>
      </c>
      <c r="L12" s="6">
        <v>25</v>
      </c>
      <c r="M12" s="9">
        <f t="shared" si="2"/>
        <v>377.68</v>
      </c>
    </row>
    <row r="13" spans="1:13" x14ac:dyDescent="0.25">
      <c r="A13" s="4">
        <v>10</v>
      </c>
      <c r="B13" s="4" t="s">
        <v>10</v>
      </c>
      <c r="C13" s="4" t="s">
        <v>51</v>
      </c>
      <c r="D13" s="12" t="s">
        <v>38</v>
      </c>
      <c r="E13" s="4" t="s">
        <v>34</v>
      </c>
      <c r="F13" s="4" t="s">
        <v>14</v>
      </c>
      <c r="G13" s="4">
        <v>14</v>
      </c>
      <c r="H13" s="4">
        <v>66</v>
      </c>
      <c r="I13" s="9">
        <v>2.93</v>
      </c>
      <c r="J13" s="9">
        <f t="shared" si="0"/>
        <v>28</v>
      </c>
      <c r="K13" s="9">
        <f t="shared" si="1"/>
        <v>112</v>
      </c>
      <c r="L13" s="6">
        <v>25</v>
      </c>
      <c r="M13" s="9">
        <f t="shared" si="2"/>
        <v>358.38</v>
      </c>
    </row>
    <row r="14" spans="1:13" x14ac:dyDescent="0.25">
      <c r="A14" s="4">
        <v>11</v>
      </c>
      <c r="B14" s="4" t="s">
        <v>15</v>
      </c>
      <c r="C14" s="4" t="s">
        <v>52</v>
      </c>
      <c r="D14" s="12" t="s">
        <v>38</v>
      </c>
      <c r="E14" s="4" t="s">
        <v>34</v>
      </c>
      <c r="F14" s="4" t="s">
        <v>16</v>
      </c>
      <c r="G14" s="4">
        <v>5</v>
      </c>
      <c r="H14" s="4">
        <v>100</v>
      </c>
      <c r="I14" s="9">
        <v>2.93</v>
      </c>
      <c r="J14" s="9">
        <f t="shared" si="0"/>
        <v>10</v>
      </c>
      <c r="K14" s="9">
        <f t="shared" si="1"/>
        <v>40</v>
      </c>
      <c r="L14" s="6">
        <v>25</v>
      </c>
      <c r="M14" s="9">
        <f t="shared" si="2"/>
        <v>368</v>
      </c>
    </row>
    <row r="15" spans="1:13" x14ac:dyDescent="0.25">
      <c r="A15" s="4">
        <v>12</v>
      </c>
      <c r="B15" s="4" t="s">
        <v>15</v>
      </c>
      <c r="C15" s="4" t="s">
        <v>53</v>
      </c>
      <c r="D15" s="12" t="s">
        <v>38</v>
      </c>
      <c r="E15" s="4" t="s">
        <v>32</v>
      </c>
      <c r="F15" s="4" t="s">
        <v>17</v>
      </c>
      <c r="G15" s="4">
        <v>16</v>
      </c>
      <c r="H15" s="4">
        <v>92</v>
      </c>
      <c r="I15" s="9">
        <v>3.38</v>
      </c>
      <c r="J15" s="9">
        <f t="shared" si="0"/>
        <v>32</v>
      </c>
      <c r="K15" s="9">
        <f t="shared" si="1"/>
        <v>128</v>
      </c>
      <c r="L15" s="6">
        <v>25</v>
      </c>
      <c r="M15" s="9">
        <f t="shared" si="2"/>
        <v>495.96</v>
      </c>
    </row>
    <row r="16" spans="1:13" s="3" customFormat="1" x14ac:dyDescent="0.25">
      <c r="A16" s="14" t="s">
        <v>39</v>
      </c>
      <c r="B16" s="15"/>
      <c r="C16" s="15"/>
      <c r="D16" s="15"/>
      <c r="E16" s="15"/>
      <c r="F16" s="15"/>
      <c r="G16" s="15"/>
      <c r="H16" s="15"/>
      <c r="I16" s="16"/>
      <c r="J16" s="16"/>
      <c r="K16" s="16"/>
      <c r="L16" s="17"/>
      <c r="M16" s="7">
        <f>ROUND(SUM(M4:M15),0)</f>
        <v>4103</v>
      </c>
    </row>
    <row r="17" spans="1:13" s="3" customFormat="1" ht="30" customHeight="1" x14ac:dyDescent="0.25">
      <c r="A17" s="18" t="s">
        <v>41</v>
      </c>
      <c r="B17" s="18"/>
      <c r="C17" s="18"/>
      <c r="D17" s="18"/>
      <c r="E17" s="18"/>
      <c r="F17" s="18"/>
      <c r="G17" s="18"/>
      <c r="H17" s="18"/>
      <c r="I17" s="19"/>
      <c r="J17" s="19"/>
      <c r="K17" s="19"/>
      <c r="L17" s="19"/>
      <c r="M17" s="19"/>
    </row>
    <row r="18" spans="1:13" s="3" customFormat="1" ht="30" customHeight="1" x14ac:dyDescent="0.25">
      <c r="A18" s="18" t="s">
        <v>18</v>
      </c>
      <c r="B18" s="18"/>
      <c r="C18" s="18"/>
      <c r="D18" s="18"/>
      <c r="E18" s="18"/>
      <c r="F18" s="18"/>
      <c r="G18" s="26"/>
      <c r="H18" s="26"/>
      <c r="I18" s="19"/>
      <c r="J18" s="19"/>
      <c r="K18" s="19"/>
      <c r="L18" s="19"/>
      <c r="M18" s="19"/>
    </row>
    <row r="19" spans="1:13" x14ac:dyDescent="0.25">
      <c r="G19" s="27">
        <f>SUM(G4:G15)</f>
        <v>106</v>
      </c>
      <c r="H19" s="27">
        <f>SUM(H4:H15)</f>
        <v>858</v>
      </c>
    </row>
  </sheetData>
  <mergeCells count="7">
    <mergeCell ref="A16:L16"/>
    <mergeCell ref="A17:M17"/>
    <mergeCell ref="A18:M18"/>
    <mergeCell ref="A1:I1"/>
    <mergeCell ref="A2:I2"/>
    <mergeCell ref="J1:M1"/>
    <mergeCell ref="J2:M2"/>
  </mergeCells>
  <pageMargins left="0.32" right="0.2362204724409449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2024-07-17T14:49:35Z</cp:lastPrinted>
  <dcterms:created xsi:type="dcterms:W3CDTF">2024-07-09T10:30:11Z</dcterms:created>
  <dcterms:modified xsi:type="dcterms:W3CDTF">2024-07-17T14:49:36Z</dcterms:modified>
</cp:coreProperties>
</file>