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L17"/>
  <c r="L4"/>
  <c r="G21"/>
  <c r="J5"/>
  <c r="J6"/>
  <c r="J7"/>
  <c r="J8"/>
  <c r="J9"/>
  <c r="J10"/>
  <c r="J11"/>
  <c r="J12"/>
  <c r="J13"/>
  <c r="J14"/>
  <c r="J15"/>
  <c r="J16"/>
  <c r="J17"/>
  <c r="J4"/>
  <c r="I5"/>
  <c r="L5" s="1"/>
  <c r="I6"/>
  <c r="I7"/>
  <c r="L7" s="1"/>
  <c r="I8"/>
  <c r="L8" s="1"/>
  <c r="I9"/>
  <c r="L9" s="1"/>
  <c r="I10"/>
  <c r="I11"/>
  <c r="L11" s="1"/>
  <c r="I12"/>
  <c r="L12" s="1"/>
  <c r="I13"/>
  <c r="L13" s="1"/>
  <c r="I14"/>
  <c r="I15"/>
  <c r="I16"/>
  <c r="L16" s="1"/>
  <c r="I17"/>
  <c r="I4"/>
  <c r="L14" l="1"/>
  <c r="L10"/>
  <c r="L6"/>
  <c r="L15"/>
</calcChain>
</file>

<file path=xl/sharedStrings.xml><?xml version="1.0" encoding="utf-8"?>
<sst xmlns="http://schemas.openxmlformats.org/spreadsheetml/2006/main" count="88" uniqueCount="59">
  <si>
    <t>16/3/2026</t>
  </si>
  <si>
    <t>500</t>
  </si>
  <si>
    <t>26/3/2026</t>
  </si>
  <si>
    <t>514</t>
  </si>
  <si>
    <t>511</t>
  </si>
  <si>
    <t>28/3/2026</t>
  </si>
  <si>
    <t>520</t>
  </si>
  <si>
    <t>517</t>
  </si>
  <si>
    <t>29/3/2026</t>
  </si>
  <si>
    <t>529</t>
  </si>
  <si>
    <t>30/3/2026</t>
  </si>
  <si>
    <t>0523</t>
  </si>
  <si>
    <t>538</t>
  </si>
  <si>
    <t>533</t>
  </si>
  <si>
    <t>03/3/2026</t>
  </si>
  <si>
    <t>482</t>
  </si>
  <si>
    <t>491</t>
  </si>
  <si>
    <t>477</t>
  </si>
  <si>
    <t>495</t>
  </si>
  <si>
    <t>494</t>
  </si>
  <si>
    <t>BARIPADA</t>
  </si>
  <si>
    <t>DHENKANAL</t>
  </si>
  <si>
    <t>BAHANAGA</t>
  </si>
  <si>
    <t>KAMAKHYANAGAR</t>
  </si>
  <si>
    <t>BALASORE</t>
  </si>
  <si>
    <t>CTC</t>
  </si>
  <si>
    <t>JA/20776</t>
  </si>
  <si>
    <t>JA/21411</t>
  </si>
  <si>
    <t>JA/21430</t>
  </si>
  <si>
    <t>JA/21513</t>
  </si>
  <si>
    <t>JA/21543</t>
  </si>
  <si>
    <t>JA/21578</t>
  </si>
  <si>
    <t>JA/21583</t>
  </si>
  <si>
    <t>JA/21614</t>
  </si>
  <si>
    <t>JA/21616</t>
  </si>
  <si>
    <t>MA/12286</t>
  </si>
  <si>
    <t>MA/12299</t>
  </si>
  <si>
    <t>MA/12300</t>
  </si>
  <si>
    <t>MA/12302</t>
  </si>
  <si>
    <t>MA/12306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</si>
  <si>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</si>
  <si>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</si>
  <si>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</si>
  <si>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</si>
  <si>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</si>
  <si>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</si>
  <si>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</si>
  <si>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</si>
  <si>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</si>
  <si>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</si>
  <si>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</si>
  <si>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</si>
  <si>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G.UDAYAGIRI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</si>
  <si>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</si>
  <si>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</si>
  <si>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</si>
  <si>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(RUPEES TWENTY THOUSAND SEVEN HUNDRED SEVENTY THREE ONLY)</t>
  </si>
  <si>
    <t>Kindly, verify &amp; confirm within 7 days, else GST will be filed by 20th APRIL.2026 
GST to be paid by Consignor under Reverse Charge Mechanism(RCM) as per GST.</t>
  </si>
  <si>
    <t>Bill Date : 31/03/2026
Bill NO : 29687
Total Amount : 20773.00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</si>
</sst>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7147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53</v>
      </c>
      <c r="J1" s="20"/>
      <c r="K1" s="20"/>
      <c r="L1" s="20"/>
    </row>
    <row r="2" spans="1:12" s="1" customFormat="1" ht="74.25" customHeight="1">
      <c r="A2" s="17" t="s">
        <v>54</v>
      </c>
      <c r="B2" s="18"/>
      <c r="C2" s="18"/>
      <c r="D2" s="18"/>
      <c r="E2" s="18"/>
      <c r="F2" s="18"/>
      <c r="G2" s="18"/>
      <c r="H2" s="19"/>
      <c r="I2" s="20" t="s">
        <v>58</v>
      </c>
      <c r="J2" s="20"/>
      <c r="K2" s="20"/>
      <c r="L2" s="20"/>
    </row>
    <row r="3" spans="1:12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6" t="s">
        <v>48</v>
      </c>
      <c r="J3" s="6" t="s">
        <v>49</v>
      </c>
      <c r="K3" s="6" t="s">
        <v>50</v>
      </c>
      <c r="L3" s="6" t="s">
        <v>51</v>
      </c>
    </row>
    <row r="4" spans="1:12">
      <c r="A4" s="2">
        <v>1</v>
      </c>
      <c r="B4" s="2" t="s">
        <v>14</v>
      </c>
      <c r="C4" s="2" t="s">
        <v>35</v>
      </c>
      <c r="D4" s="2" t="s">
        <v>15</v>
      </c>
      <c r="E4" s="3" t="s">
        <v>25</v>
      </c>
      <c r="F4" s="3" t="s">
        <v>52</v>
      </c>
      <c r="G4" s="2">
        <v>73</v>
      </c>
      <c r="H4" s="2">
        <v>1374</v>
      </c>
      <c r="I4" s="7">
        <f>VLOOKUP(F4,[1]PANASONIC!$C$3:$E$74,3,FALSE)</f>
        <v>5.2</v>
      </c>
      <c r="J4" s="7">
        <f>VLOOKUP(F4,[1]PANASONIC!$C$3:$F$74,4,FALSE)*G4</f>
        <v>1825</v>
      </c>
      <c r="K4" s="7">
        <v>35</v>
      </c>
      <c r="L4" s="7">
        <f>H4*I4+J4+K4</f>
        <v>9004.7999999999993</v>
      </c>
    </row>
    <row r="5" spans="1:12">
      <c r="A5" s="2">
        <v>2</v>
      </c>
      <c r="B5" s="2" t="s">
        <v>14</v>
      </c>
      <c r="C5" s="2" t="s">
        <v>36</v>
      </c>
      <c r="D5" s="2" t="s">
        <v>16</v>
      </c>
      <c r="E5" s="3" t="s">
        <v>25</v>
      </c>
      <c r="F5" s="2" t="s">
        <v>24</v>
      </c>
      <c r="G5" s="2">
        <v>3</v>
      </c>
      <c r="H5" s="2">
        <v>40</v>
      </c>
      <c r="I5" s="7">
        <f>VLOOKUP(F5,[1]PANASONIC!$C$3:$E$74,3,FALSE)</f>
        <v>2.06</v>
      </c>
      <c r="J5" s="7">
        <f>VLOOKUP(F5,[1]PANASONIC!$C$3:$F$74,4,FALSE)*G5</f>
        <v>24</v>
      </c>
      <c r="K5" s="7">
        <v>35</v>
      </c>
      <c r="L5" s="7">
        <f>50*I5+J5+K5</f>
        <v>162</v>
      </c>
    </row>
    <row r="6" spans="1:12">
      <c r="A6" s="2">
        <v>3</v>
      </c>
      <c r="B6" s="2" t="s">
        <v>14</v>
      </c>
      <c r="C6" s="2" t="s">
        <v>37</v>
      </c>
      <c r="D6" s="2" t="s">
        <v>17</v>
      </c>
      <c r="E6" s="3" t="s">
        <v>25</v>
      </c>
      <c r="F6" s="2" t="s">
        <v>24</v>
      </c>
      <c r="G6" s="2">
        <v>3</v>
      </c>
      <c r="H6" s="2">
        <v>52</v>
      </c>
      <c r="I6" s="7">
        <f>VLOOKUP(F6,[1]PANASONIC!$C$3:$E$74,3,FALSE)</f>
        <v>2.06</v>
      </c>
      <c r="J6" s="7">
        <f>VLOOKUP(F6,[1]PANASONIC!$C$3:$F$74,4,FALSE)*G6</f>
        <v>24</v>
      </c>
      <c r="K6" s="7">
        <v>35</v>
      </c>
      <c r="L6" s="7">
        <f t="shared" ref="L6:L17" si="0">H6*I6+J6+K6</f>
        <v>166.12</v>
      </c>
    </row>
    <row r="7" spans="1:12">
      <c r="A7" s="2">
        <v>4</v>
      </c>
      <c r="B7" s="2" t="s">
        <v>14</v>
      </c>
      <c r="C7" s="2" t="s">
        <v>38</v>
      </c>
      <c r="D7" s="2" t="s">
        <v>18</v>
      </c>
      <c r="E7" s="3" t="s">
        <v>25</v>
      </c>
      <c r="F7" s="2" t="s">
        <v>22</v>
      </c>
      <c r="G7" s="2">
        <v>2</v>
      </c>
      <c r="H7" s="2">
        <v>48</v>
      </c>
      <c r="I7" s="7">
        <f>VLOOKUP(F7,[1]PANASONIC!$C$3:$E$74,3,FALSE)</f>
        <v>2.44</v>
      </c>
      <c r="J7" s="7">
        <f>VLOOKUP(F7,[1]PANASONIC!$C$3:$F$74,4,FALSE)*G7</f>
        <v>34</v>
      </c>
      <c r="K7" s="7">
        <v>35</v>
      </c>
      <c r="L7" s="7">
        <f>50*I7+J7+K7</f>
        <v>191</v>
      </c>
    </row>
    <row r="8" spans="1:12">
      <c r="A8" s="2">
        <v>5</v>
      </c>
      <c r="B8" s="2" t="s">
        <v>14</v>
      </c>
      <c r="C8" s="2" t="s">
        <v>39</v>
      </c>
      <c r="D8" s="2" t="s">
        <v>19</v>
      </c>
      <c r="E8" s="3" t="s">
        <v>25</v>
      </c>
      <c r="F8" s="2" t="s">
        <v>24</v>
      </c>
      <c r="G8" s="2">
        <v>9</v>
      </c>
      <c r="H8" s="2">
        <v>190</v>
      </c>
      <c r="I8" s="7">
        <f>VLOOKUP(F8,[1]PANASONIC!$C$3:$E$74,3,FALSE)</f>
        <v>2.06</v>
      </c>
      <c r="J8" s="7">
        <f>VLOOKUP(F8,[1]PANASONIC!$C$3:$F$74,4,FALSE)*G8</f>
        <v>72</v>
      </c>
      <c r="K8" s="7">
        <v>35</v>
      </c>
      <c r="L8" s="7">
        <f t="shared" si="0"/>
        <v>498.40000000000003</v>
      </c>
    </row>
    <row r="9" spans="1:12">
      <c r="A9" s="2">
        <v>6</v>
      </c>
      <c r="B9" s="2" t="s">
        <v>0</v>
      </c>
      <c r="C9" s="2" t="s">
        <v>26</v>
      </c>
      <c r="D9" s="2" t="s">
        <v>1</v>
      </c>
      <c r="E9" s="3" t="s">
        <v>25</v>
      </c>
      <c r="F9" s="2" t="s">
        <v>20</v>
      </c>
      <c r="G9" s="2">
        <v>5</v>
      </c>
      <c r="H9" s="2">
        <v>115</v>
      </c>
      <c r="I9" s="7">
        <f>VLOOKUP(F9,[1]PANASONIC!$C$3:$E$74,3,FALSE)</f>
        <v>2.44</v>
      </c>
      <c r="J9" s="7">
        <f>VLOOKUP(F9,[1]PANASONIC!$C$3:$F$74,4,FALSE)*G9</f>
        <v>40</v>
      </c>
      <c r="K9" s="7">
        <v>35</v>
      </c>
      <c r="L9" s="7">
        <f t="shared" si="0"/>
        <v>355.59999999999997</v>
      </c>
    </row>
    <row r="10" spans="1:12">
      <c r="A10" s="2">
        <v>7</v>
      </c>
      <c r="B10" s="2" t="s">
        <v>2</v>
      </c>
      <c r="C10" s="2" t="s">
        <v>27</v>
      </c>
      <c r="D10" s="2" t="s">
        <v>3</v>
      </c>
      <c r="E10" s="3" t="s">
        <v>25</v>
      </c>
      <c r="F10" s="2" t="s">
        <v>20</v>
      </c>
      <c r="G10" s="2">
        <v>6</v>
      </c>
      <c r="H10" s="2">
        <v>137</v>
      </c>
      <c r="I10" s="7">
        <f>VLOOKUP(F10,[1]PANASONIC!$C$3:$E$74,3,FALSE)</f>
        <v>2.44</v>
      </c>
      <c r="J10" s="7">
        <f>VLOOKUP(F10,[1]PANASONIC!$C$3:$F$74,4,FALSE)*G10</f>
        <v>48</v>
      </c>
      <c r="K10" s="7">
        <v>35</v>
      </c>
      <c r="L10" s="7">
        <f t="shared" si="0"/>
        <v>417.28</v>
      </c>
    </row>
    <row r="11" spans="1:12">
      <c r="A11" s="2">
        <v>8</v>
      </c>
      <c r="B11" s="2" t="s">
        <v>2</v>
      </c>
      <c r="C11" s="2" t="s">
        <v>28</v>
      </c>
      <c r="D11" s="2" t="s">
        <v>4</v>
      </c>
      <c r="E11" s="3" t="s">
        <v>25</v>
      </c>
      <c r="F11" s="2" t="s">
        <v>21</v>
      </c>
      <c r="G11" s="2">
        <v>1</v>
      </c>
      <c r="H11" s="2">
        <v>18</v>
      </c>
      <c r="I11" s="7">
        <f>VLOOKUP(F11,[1]PANASONIC!$C$3:$E$74,3,FALSE)</f>
        <v>2.06</v>
      </c>
      <c r="J11" s="7">
        <f>VLOOKUP(F11,[1]PANASONIC!$C$3:$F$74,4,FALSE)*G11</f>
        <v>8</v>
      </c>
      <c r="K11" s="7">
        <v>35</v>
      </c>
      <c r="L11" s="7">
        <f>50*I11+J11+K11</f>
        <v>146</v>
      </c>
    </row>
    <row r="12" spans="1:12">
      <c r="A12" s="2">
        <v>9</v>
      </c>
      <c r="B12" s="2" t="s">
        <v>5</v>
      </c>
      <c r="C12" s="2" t="s">
        <v>29</v>
      </c>
      <c r="D12" s="2" t="s">
        <v>6</v>
      </c>
      <c r="E12" s="3" t="s">
        <v>25</v>
      </c>
      <c r="F12" s="2" t="s">
        <v>22</v>
      </c>
      <c r="G12" s="2">
        <v>3</v>
      </c>
      <c r="H12" s="2">
        <v>58</v>
      </c>
      <c r="I12" s="7">
        <f>VLOOKUP(F12,[1]PANASONIC!$C$3:$E$74,3,FALSE)</f>
        <v>2.44</v>
      </c>
      <c r="J12" s="7">
        <f>VLOOKUP(F12,[1]PANASONIC!$C$3:$F$74,4,FALSE)*G12</f>
        <v>51</v>
      </c>
      <c r="K12" s="7">
        <v>35</v>
      </c>
      <c r="L12" s="7">
        <f t="shared" si="0"/>
        <v>227.52</v>
      </c>
    </row>
    <row r="13" spans="1:12">
      <c r="A13" s="2">
        <v>10</v>
      </c>
      <c r="B13" s="2" t="s">
        <v>5</v>
      </c>
      <c r="C13" s="2" t="s">
        <v>30</v>
      </c>
      <c r="D13" s="2" t="s">
        <v>7</v>
      </c>
      <c r="E13" s="3" t="s">
        <v>25</v>
      </c>
      <c r="F13" s="2" t="s">
        <v>20</v>
      </c>
      <c r="G13" s="2">
        <v>6</v>
      </c>
      <c r="H13" s="2">
        <v>114</v>
      </c>
      <c r="I13" s="7">
        <f>VLOOKUP(F13,[1]PANASONIC!$C$3:$E$74,3,FALSE)</f>
        <v>2.44</v>
      </c>
      <c r="J13" s="7">
        <f>VLOOKUP(F13,[1]PANASONIC!$C$3:$F$74,4,FALSE)*G13</f>
        <v>48</v>
      </c>
      <c r="K13" s="7">
        <v>35</v>
      </c>
      <c r="L13" s="7">
        <f t="shared" si="0"/>
        <v>361.15999999999997</v>
      </c>
    </row>
    <row r="14" spans="1:12">
      <c r="A14" s="2">
        <v>11</v>
      </c>
      <c r="B14" s="2" t="s">
        <v>8</v>
      </c>
      <c r="C14" s="2" t="s">
        <v>31</v>
      </c>
      <c r="D14" s="2" t="s">
        <v>9</v>
      </c>
      <c r="E14" s="3" t="s">
        <v>25</v>
      </c>
      <c r="F14" s="2" t="s">
        <v>23</v>
      </c>
      <c r="G14" s="2">
        <v>6</v>
      </c>
      <c r="H14" s="2">
        <v>100</v>
      </c>
      <c r="I14" s="7">
        <f>VLOOKUP(F14,[1]PANASONIC!$C$3:$E$74,3,FALSE)</f>
        <v>2.06</v>
      </c>
      <c r="J14" s="7">
        <f>VLOOKUP(F14,[1]PANASONIC!$C$3:$F$74,4,FALSE)*G14</f>
        <v>48</v>
      </c>
      <c r="K14" s="7">
        <v>35</v>
      </c>
      <c r="L14" s="7">
        <f t="shared" si="0"/>
        <v>289</v>
      </c>
    </row>
    <row r="15" spans="1:12">
      <c r="A15" s="2">
        <v>12</v>
      </c>
      <c r="B15" s="2" t="s">
        <v>10</v>
      </c>
      <c r="C15" s="2" t="s">
        <v>32</v>
      </c>
      <c r="D15" s="2" t="s">
        <v>11</v>
      </c>
      <c r="E15" s="3" t="s">
        <v>25</v>
      </c>
      <c r="F15" s="3" t="s">
        <v>52</v>
      </c>
      <c r="G15" s="2">
        <v>71</v>
      </c>
      <c r="H15" s="2">
        <v>1287</v>
      </c>
      <c r="I15" s="7">
        <f>VLOOKUP(F15,[1]PANASONIC!$C$3:$E$74,3,FALSE)</f>
        <v>5.2</v>
      </c>
      <c r="J15" s="7">
        <f>VLOOKUP(F15,[1]PANASONIC!$C$3:$F$74,4,FALSE)*G15</f>
        <v>1775</v>
      </c>
      <c r="K15" s="7">
        <v>35</v>
      </c>
      <c r="L15" s="7">
        <f t="shared" si="0"/>
        <v>8502.4000000000015</v>
      </c>
    </row>
    <row r="16" spans="1:12">
      <c r="A16" s="2">
        <v>13</v>
      </c>
      <c r="B16" s="2" t="s">
        <v>10</v>
      </c>
      <c r="C16" s="2" t="s">
        <v>33</v>
      </c>
      <c r="D16" s="2" t="s">
        <v>12</v>
      </c>
      <c r="E16" s="3" t="s">
        <v>25</v>
      </c>
      <c r="F16" s="2" t="s">
        <v>24</v>
      </c>
      <c r="G16" s="2">
        <v>5</v>
      </c>
      <c r="H16" s="2">
        <v>96</v>
      </c>
      <c r="I16" s="7">
        <f>VLOOKUP(F16,[1]PANASONIC!$C$3:$E$74,3,FALSE)</f>
        <v>2.06</v>
      </c>
      <c r="J16" s="7">
        <f>VLOOKUP(F16,[1]PANASONIC!$C$3:$F$74,4,FALSE)*G16</f>
        <v>40</v>
      </c>
      <c r="K16" s="7">
        <v>35</v>
      </c>
      <c r="L16" s="7">
        <f t="shared" si="0"/>
        <v>272.76</v>
      </c>
    </row>
    <row r="17" spans="1:12">
      <c r="A17" s="2">
        <v>14</v>
      </c>
      <c r="B17" s="2" t="s">
        <v>10</v>
      </c>
      <c r="C17" s="2" t="s">
        <v>34</v>
      </c>
      <c r="D17" s="2" t="s">
        <v>13</v>
      </c>
      <c r="E17" s="3" t="s">
        <v>25</v>
      </c>
      <c r="F17" s="2" t="s">
        <v>24</v>
      </c>
      <c r="G17" s="2">
        <v>3</v>
      </c>
      <c r="H17" s="2">
        <v>58</v>
      </c>
      <c r="I17" s="7">
        <f>VLOOKUP(F17,[1]PANASONIC!$C$3:$E$74,3,FALSE)</f>
        <v>2.06</v>
      </c>
      <c r="J17" s="7">
        <f>VLOOKUP(F17,[1]PANASONIC!$C$3:$F$74,4,FALSE)*G17</f>
        <v>24</v>
      </c>
      <c r="K17" s="7">
        <v>35</v>
      </c>
      <c r="L17" s="7">
        <f>H17*I17+J17+K17</f>
        <v>178.48000000000002</v>
      </c>
    </row>
    <row r="18" spans="1:12" s="9" customFormat="1">
      <c r="A18" s="11" t="s">
        <v>56</v>
      </c>
      <c r="B18" s="12"/>
      <c r="C18" s="12"/>
      <c r="D18" s="12"/>
      <c r="E18" s="12"/>
      <c r="F18" s="12"/>
      <c r="G18" s="12"/>
      <c r="H18" s="12"/>
      <c r="I18" s="13"/>
      <c r="J18" s="13"/>
      <c r="K18" s="14"/>
      <c r="L18" s="8">
        <f>ROUND(SUM(L4:L17),0)</f>
        <v>20773</v>
      </c>
    </row>
    <row r="19" spans="1:12" s="9" customFormat="1" ht="30" customHeight="1">
      <c r="A19" s="15" t="s">
        <v>57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</row>
    <row r="20" spans="1:12" s="9" customFormat="1" ht="30" customHeight="1">
      <c r="A20" s="15" t="s">
        <v>55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6"/>
    </row>
    <row r="21" spans="1:12">
      <c r="G21" s="10">
        <f>SUM(G4:G17)</f>
        <v>196</v>
      </c>
    </row>
  </sheetData>
  <sortState ref="B2:H15">
    <sortCondition ref="B2"/>
  </sortState>
  <mergeCells count="7">
    <mergeCell ref="A18:K18"/>
    <mergeCell ref="A19:L19"/>
    <mergeCell ref="A20:L20"/>
    <mergeCell ref="A1:H1"/>
    <mergeCell ref="I1:L1"/>
    <mergeCell ref="A2:H2"/>
    <mergeCell ref="I2:L2"/>
  </mergeCells>
  <pageMargins left="0.2800000000000000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2026-04-06T10:51:42Z</cp:lastPrinted>
  <dcterms:created xsi:type="dcterms:W3CDTF">2026-04-04T06:25:01Z</dcterms:created>
  <dcterms:modified xsi:type="dcterms:W3CDTF">2026-04-14T05:39:21Z</dcterms:modified>
</cp:coreProperties>
</file>