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10"/>
  <c r="L4"/>
  <c r="H14"/>
  <c r="G14"/>
  <c r="J5"/>
  <c r="J6"/>
  <c r="J7"/>
  <c r="J8"/>
  <c r="J9"/>
  <c r="J10"/>
  <c r="J4"/>
  <c r="I5"/>
  <c r="L5" s="1"/>
  <c r="I6"/>
  <c r="I7"/>
  <c r="L7" s="1"/>
  <c r="I8"/>
  <c r="I9"/>
  <c r="L9" s="1"/>
  <c r="I10"/>
  <c r="I4"/>
  <c r="L6" l="1"/>
  <c r="L8"/>
</calcChain>
</file>

<file path=xl/sharedStrings.xml><?xml version="1.0" encoding="utf-8"?>
<sst xmlns="http://schemas.openxmlformats.org/spreadsheetml/2006/main" count="53" uniqueCount="44">
  <si>
    <t>03/3/2026</t>
  </si>
  <si>
    <t>302</t>
  </si>
  <si>
    <t>11/3/2026</t>
  </si>
  <si>
    <t>10408/10409</t>
  </si>
  <si>
    <t>13/3/2026</t>
  </si>
  <si>
    <t>495/588/496/524</t>
  </si>
  <si>
    <t>14/3/2026</t>
  </si>
  <si>
    <t>595</t>
  </si>
  <si>
    <t>21/3/2026</t>
  </si>
  <si>
    <t>10620</t>
  </si>
  <si>
    <t>26/3/2026</t>
  </si>
  <si>
    <t>690/691/692</t>
  </si>
  <si>
    <t>30/3/2026</t>
  </si>
  <si>
    <t>0805</t>
  </si>
  <si>
    <t>JA/20067</t>
  </si>
  <si>
    <t>JA/20494</t>
  </si>
  <si>
    <t>JA/20685</t>
  </si>
  <si>
    <t>JA/20735</t>
  </si>
  <si>
    <t>JA/21327</t>
  </si>
  <si>
    <t>JA/21533</t>
  </si>
  <si>
    <t>JA/21746</t>
  </si>
  <si>
    <t>DHENKANAL</t>
  </si>
  <si>
    <t>ANGUL</t>
  </si>
  <si>
    <t>KEONJHAR</t>
  </si>
  <si>
    <t>NIALI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</si>
  <si>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</si>
  <si>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</si>
  <si>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</si>
  <si>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</si>
  <si>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</si>
  <si>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</si>
  <si>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</si>
  <si>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</si>
  <si>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</si>
  <si>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</si>
  <si>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</si>
  <si>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</si>
  <si>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</si>
  <si>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</si>
  <si>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</si>
  <si>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Thanking you for your business.
PRAGATI LOGISTICS</t>
  </si>
  <si>
    <t>Kindly, verify &amp; confirm within 7 days, else GST will be filed by 20th APRIL, 2026. 
GST to be paid by Consignor under Reverse Charge Mechanism(RCM) as per GST.</t>
  </si>
  <si>
    <t>(RUPEES TWENTY THREE THOUSAND SEVEN HUNDRED TWENTY NINE ONLY)</t>
  </si>
  <si>
    <t>Bill Date: 31/03/2026
Bill NO : 29686
Total Amount : 23729.00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</si>
</sst>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266700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3933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5.7109375" bestFit="1" customWidth="1"/>
    <col min="5" max="5" width="6.42578125" bestFit="1" customWidth="1"/>
    <col min="6" max="6" width="12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 t="s">
        <v>38</v>
      </c>
      <c r="I1" s="20"/>
      <c r="J1" s="20"/>
      <c r="K1" s="20"/>
      <c r="L1" s="21"/>
    </row>
    <row r="2" spans="1:12" s="1" customFormat="1" ht="69" customHeight="1">
      <c r="A2" s="17" t="s">
        <v>39</v>
      </c>
      <c r="B2" s="18"/>
      <c r="C2" s="18"/>
      <c r="D2" s="18"/>
      <c r="E2" s="18"/>
      <c r="F2" s="18"/>
      <c r="G2" s="18"/>
      <c r="H2" s="19" t="s">
        <v>43</v>
      </c>
      <c r="I2" s="20"/>
      <c r="J2" s="20"/>
      <c r="K2" s="20"/>
      <c r="L2" s="21"/>
    </row>
    <row r="3" spans="1:12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6" t="s">
        <v>34</v>
      </c>
      <c r="J3" s="6" t="s">
        <v>35</v>
      </c>
      <c r="K3" s="6" t="s">
        <v>36</v>
      </c>
      <c r="L3" s="6" t="s">
        <v>37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3" t="s">
        <v>25</v>
      </c>
      <c r="F4" s="2" t="s">
        <v>21</v>
      </c>
      <c r="G4" s="2">
        <v>112</v>
      </c>
      <c r="H4" s="2">
        <v>1096</v>
      </c>
      <c r="I4" s="7">
        <f>VLOOKUP(F4,'[1]SPINAX CHEM'!$C$4:$E$168,3,FALSE)</f>
        <v>2.84</v>
      </c>
      <c r="J4" s="7">
        <f>VLOOKUP(F4,'[1]SPINAX CHEM'!$C$4:$H$168,6,FALSE)</f>
        <v>0</v>
      </c>
      <c r="K4" s="7">
        <v>20</v>
      </c>
      <c r="L4" s="7">
        <f>H4*I4+J4+K4</f>
        <v>3132.64</v>
      </c>
    </row>
    <row r="5" spans="1:12">
      <c r="A5" s="2">
        <v>2</v>
      </c>
      <c r="B5" s="2" t="s">
        <v>2</v>
      </c>
      <c r="C5" s="2" t="s">
        <v>15</v>
      </c>
      <c r="D5" s="2" t="s">
        <v>3</v>
      </c>
      <c r="E5" s="3" t="s">
        <v>25</v>
      </c>
      <c r="F5" s="2" t="s">
        <v>22</v>
      </c>
      <c r="G5" s="2">
        <v>130</v>
      </c>
      <c r="H5" s="2">
        <v>1530</v>
      </c>
      <c r="I5" s="7">
        <f>VLOOKUP(F5,'[1]SPINAX CHEM'!$C$4:$E$168,3,FALSE)</f>
        <v>2.84</v>
      </c>
      <c r="J5" s="7">
        <f>VLOOKUP(F5,'[1]SPINAX CHEM'!$C$4:$H$168,6,FALSE)</f>
        <v>0</v>
      </c>
      <c r="K5" s="7">
        <v>20</v>
      </c>
      <c r="L5" s="7">
        <f t="shared" ref="L5:L10" si="0">H5*I5+J5+K5</f>
        <v>4365.2</v>
      </c>
    </row>
    <row r="6" spans="1:12">
      <c r="A6" s="2">
        <v>3</v>
      </c>
      <c r="B6" s="2" t="s">
        <v>4</v>
      </c>
      <c r="C6" s="2" t="s">
        <v>16</v>
      </c>
      <c r="D6" s="2" t="s">
        <v>5</v>
      </c>
      <c r="E6" s="3" t="s">
        <v>25</v>
      </c>
      <c r="F6" s="2" t="s">
        <v>23</v>
      </c>
      <c r="G6" s="2">
        <v>145</v>
      </c>
      <c r="H6" s="2">
        <v>1490</v>
      </c>
      <c r="I6" s="7">
        <f>VLOOKUP(F6,'[1]SPINAX CHEM'!$C$4:$E$168,3,FALSE)</f>
        <v>2.84</v>
      </c>
      <c r="J6" s="7">
        <f>VLOOKUP(F6,'[1]SPINAX CHEM'!$C$4:$H$168,6,FALSE)</f>
        <v>0</v>
      </c>
      <c r="K6" s="7">
        <v>20</v>
      </c>
      <c r="L6" s="7">
        <f t="shared" si="0"/>
        <v>4251.5999999999995</v>
      </c>
    </row>
    <row r="7" spans="1:12">
      <c r="A7" s="2">
        <v>4</v>
      </c>
      <c r="B7" s="2" t="s">
        <v>6</v>
      </c>
      <c r="C7" s="2" t="s">
        <v>17</v>
      </c>
      <c r="D7" s="2" t="s">
        <v>7</v>
      </c>
      <c r="E7" s="3" t="s">
        <v>25</v>
      </c>
      <c r="F7" s="2" t="s">
        <v>22</v>
      </c>
      <c r="G7" s="2">
        <v>148</v>
      </c>
      <c r="H7" s="2">
        <v>1579</v>
      </c>
      <c r="I7" s="7">
        <f>VLOOKUP(F7,'[1]SPINAX CHEM'!$C$4:$E$168,3,FALSE)</f>
        <v>2.84</v>
      </c>
      <c r="J7" s="7">
        <f>VLOOKUP(F7,'[1]SPINAX CHEM'!$C$4:$H$168,6,FALSE)</f>
        <v>0</v>
      </c>
      <c r="K7" s="7">
        <v>20</v>
      </c>
      <c r="L7" s="7">
        <f t="shared" si="0"/>
        <v>4504.3599999999997</v>
      </c>
    </row>
    <row r="8" spans="1:12">
      <c r="A8" s="2">
        <v>5</v>
      </c>
      <c r="B8" s="2" t="s">
        <v>8</v>
      </c>
      <c r="C8" s="2" t="s">
        <v>18</v>
      </c>
      <c r="D8" s="2" t="s">
        <v>9</v>
      </c>
      <c r="E8" s="3" t="s">
        <v>25</v>
      </c>
      <c r="F8" s="2" t="s">
        <v>24</v>
      </c>
      <c r="G8" s="2">
        <v>26</v>
      </c>
      <c r="H8" s="2">
        <v>166</v>
      </c>
      <c r="I8" s="7">
        <f>VLOOKUP(F8,'[1]SPINAX CHEM'!$C$4:$E$168,3,FALSE)</f>
        <v>2.84</v>
      </c>
      <c r="J8" s="7">
        <f>VLOOKUP(F8,'[1]SPINAX CHEM'!$C$4:$H$168,6,FALSE)</f>
        <v>0</v>
      </c>
      <c r="K8" s="7">
        <v>20</v>
      </c>
      <c r="L8" s="7">
        <f t="shared" si="0"/>
        <v>491.44</v>
      </c>
    </row>
    <row r="9" spans="1:12">
      <c r="A9" s="2">
        <v>6</v>
      </c>
      <c r="B9" s="2" t="s">
        <v>10</v>
      </c>
      <c r="C9" s="2" t="s">
        <v>19</v>
      </c>
      <c r="D9" s="2" t="s">
        <v>11</v>
      </c>
      <c r="E9" s="3" t="s">
        <v>25</v>
      </c>
      <c r="F9" s="2" t="s">
        <v>22</v>
      </c>
      <c r="G9" s="2">
        <v>89</v>
      </c>
      <c r="H9" s="2">
        <v>904</v>
      </c>
      <c r="I9" s="7">
        <f>VLOOKUP(F9,'[1]SPINAX CHEM'!$C$4:$E$168,3,FALSE)</f>
        <v>2.84</v>
      </c>
      <c r="J9" s="7">
        <f>VLOOKUP(F9,'[1]SPINAX CHEM'!$C$4:$H$168,6,FALSE)</f>
        <v>0</v>
      </c>
      <c r="K9" s="7">
        <v>20</v>
      </c>
      <c r="L9" s="7">
        <f t="shared" si="0"/>
        <v>2587.3599999999997</v>
      </c>
    </row>
    <row r="10" spans="1:12">
      <c r="A10" s="2">
        <v>7</v>
      </c>
      <c r="B10" s="2" t="s">
        <v>12</v>
      </c>
      <c r="C10" s="2" t="s">
        <v>20</v>
      </c>
      <c r="D10" s="2" t="s">
        <v>13</v>
      </c>
      <c r="E10" s="3" t="s">
        <v>25</v>
      </c>
      <c r="F10" s="2" t="s">
        <v>22</v>
      </c>
      <c r="G10" s="2">
        <v>78</v>
      </c>
      <c r="H10" s="2">
        <v>1541</v>
      </c>
      <c r="I10" s="7">
        <f>VLOOKUP(F10,'[1]SPINAX CHEM'!$C$4:$E$168,3,FALSE)</f>
        <v>2.84</v>
      </c>
      <c r="J10" s="7">
        <f>VLOOKUP(F10,'[1]SPINAX CHEM'!$C$4:$H$168,6,FALSE)</f>
        <v>0</v>
      </c>
      <c r="K10" s="7">
        <v>20</v>
      </c>
      <c r="L10" s="7">
        <f>H10*I10+J10+K10</f>
        <v>4396.4399999999996</v>
      </c>
    </row>
    <row r="11" spans="1:12" s="9" customFormat="1">
      <c r="A11" s="11" t="s">
        <v>42</v>
      </c>
      <c r="B11" s="12"/>
      <c r="C11" s="12"/>
      <c r="D11" s="12"/>
      <c r="E11" s="12"/>
      <c r="F11" s="12"/>
      <c r="G11" s="12"/>
      <c r="H11" s="12"/>
      <c r="I11" s="13"/>
      <c r="J11" s="13"/>
      <c r="K11" s="14"/>
      <c r="L11" s="8">
        <f>ROUND(SUM(L4:L10),0)</f>
        <v>23729</v>
      </c>
    </row>
    <row r="12" spans="1:12" s="9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 s="9" customFormat="1" ht="30" customHeight="1">
      <c r="A13" s="15" t="s">
        <v>40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>
      <c r="D14" s="1"/>
      <c r="G14" s="10">
        <f>SUM(G4:G10)</f>
        <v>728</v>
      </c>
      <c r="H14" s="10">
        <f>SUM(H4:H10)</f>
        <v>8306</v>
      </c>
    </row>
  </sheetData>
  <sortState ref="B2:H8">
    <sortCondition ref="B2"/>
  </sortState>
  <mergeCells count="7">
    <mergeCell ref="A11:K11"/>
    <mergeCell ref="A12:L12"/>
    <mergeCell ref="A13:L13"/>
    <mergeCell ref="A1:G1"/>
    <mergeCell ref="H1:L1"/>
    <mergeCell ref="A2:G2"/>
    <mergeCell ref="H2:L2"/>
  </mergeCells>
  <pageMargins left="0.2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2026-04-06T10:53:32Z</cp:lastPrinted>
  <dcterms:created xsi:type="dcterms:W3CDTF">2026-04-04T06:15:17Z</dcterms:created>
  <dcterms:modified xsi:type="dcterms:W3CDTF">2026-04-14T05:45:19Z</dcterms:modified>
</cp:coreProperties>
</file>