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Sheet1!$A$8:$L$33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1" i="1" l="1"/>
  <c r="I28" i="1"/>
  <c r="H28" i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I9" i="1"/>
  <c r="H9" i="1"/>
  <c r="L28" i="1" l="1"/>
  <c r="L9" i="1"/>
  <c r="L29" i="1" l="1"/>
</calcChain>
</file>

<file path=xl/sharedStrings.xml><?xml version="1.0" encoding="utf-8"?>
<sst xmlns="http://schemas.openxmlformats.org/spreadsheetml/2006/main" count="149" uniqueCount="113">
  <si>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</si>
  <si>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</si>
  <si>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</si>
  <si>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</si>
  <si>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</si>
  <si>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</si>
  <si>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</si>
  <si>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</si>
  <si>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</si>
  <si>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</si>
  <si>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</si>
  <si>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</si>
  <si>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</si>
  <si>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</si>
  <si>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</si>
  <si>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</si>
  <si>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</si>
  <si>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</si>
  <si>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</si>
  <si>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</si>
  <si>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</si>
  <si>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</si>
  <si>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</si>
  <si>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</si>
  <si>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</si>
  <si>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</si>
  <si>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</si>
  <si>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</si>
  <si>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BHAWANI ENTERPRISES</t>
  </si>
  <si>
    <t>KARNANI AGENCY</t>
  </si>
  <si>
    <t>FUTURE AGENCY</t>
  </si>
  <si>
    <t>ADDA</t>
  </si>
  <si>
    <t>BARIPADA</t>
  </si>
  <si>
    <t>MAA JAGADHATRI ENTERPRISES</t>
  </si>
  <si>
    <t>BALUGAON</t>
  </si>
  <si>
    <t>JYOTI TRADERS</t>
  </si>
  <si>
    <t>URADHA ADASPUR</t>
  </si>
  <si>
    <t>INVOICE DATE : 31/12/2025</t>
  </si>
  <si>
    <t>MONTH   : DECEMBER, 2025</t>
  </si>
  <si>
    <t>12/12/2025</t>
  </si>
  <si>
    <t>PL/JA/15791</t>
  </si>
  <si>
    <t>1944</t>
  </si>
  <si>
    <t>DHENKANAL</t>
  </si>
  <si>
    <t>PANDA AGENCIES</t>
  </si>
  <si>
    <t>13/12/2025</t>
  </si>
  <si>
    <t>PL/JA/15833</t>
  </si>
  <si>
    <t>1946</t>
  </si>
  <si>
    <t>15/12/2025</t>
  </si>
  <si>
    <t>PL/JA/15914</t>
  </si>
  <si>
    <t>1950</t>
  </si>
  <si>
    <t>PL/JA/15915</t>
  </si>
  <si>
    <t>1952</t>
  </si>
  <si>
    <t>PL/JA/15916</t>
  </si>
  <si>
    <t>1954</t>
  </si>
  <si>
    <t>PIRAHAT</t>
  </si>
  <si>
    <t>NIRANJAN SAHOO</t>
  </si>
  <si>
    <t>16/12/2025</t>
  </si>
  <si>
    <t>PL/JA/15985</t>
  </si>
  <si>
    <t>1956</t>
  </si>
  <si>
    <t>KAMAKHYANAGAR</t>
  </si>
  <si>
    <t>MAA DURGA AGENCY</t>
  </si>
  <si>
    <t>18/12/2025</t>
  </si>
  <si>
    <t>PL/JA/16095</t>
  </si>
  <si>
    <t>1968</t>
  </si>
  <si>
    <t>19/12/2025</t>
  </si>
  <si>
    <t>PL/JA/16137</t>
  </si>
  <si>
    <t>1974</t>
  </si>
  <si>
    <t>SAI SHRI AGENCIES</t>
  </si>
  <si>
    <t>20/12/2025</t>
  </si>
  <si>
    <t>PL/JA/16207</t>
  </si>
  <si>
    <t>1979</t>
  </si>
  <si>
    <t>DASARATHPUR</t>
  </si>
  <si>
    <t>MALATI PUJA BHANDAR</t>
  </si>
  <si>
    <t>23/12/2025</t>
  </si>
  <si>
    <t>PL/JA/16265</t>
  </si>
  <si>
    <t>501983</t>
  </si>
  <si>
    <t>PL/JA/16268</t>
  </si>
  <si>
    <t>1984</t>
  </si>
  <si>
    <t>PL/JA/16313</t>
  </si>
  <si>
    <t>1998</t>
  </si>
  <si>
    <t>JALESWAR</t>
  </si>
  <si>
    <t>AGARWALLA AND SONS</t>
  </si>
  <si>
    <t>24/12/2025</t>
  </si>
  <si>
    <t>PL/JA/16309</t>
  </si>
  <si>
    <t>1989</t>
  </si>
  <si>
    <t>ADASPUR</t>
  </si>
  <si>
    <t>S B MARKETING</t>
  </si>
  <si>
    <t>26/12/2025</t>
  </si>
  <si>
    <t>PL/JA/16462</t>
  </si>
  <si>
    <t>2002</t>
  </si>
  <si>
    <t>29/12/2025</t>
  </si>
  <si>
    <t>PL/JA/16698</t>
  </si>
  <si>
    <t>2008</t>
  </si>
  <si>
    <t>NTPC KANIHA</t>
  </si>
  <si>
    <t>MATRUSHAKTI ENTERPRISES</t>
  </si>
  <si>
    <t>30/12/2025</t>
  </si>
  <si>
    <t>PL/JA/16671</t>
  </si>
  <si>
    <t>2015</t>
  </si>
  <si>
    <t>PL/JA/16822</t>
  </si>
  <si>
    <t>2021</t>
  </si>
  <si>
    <t>PL/JA/16936</t>
  </si>
  <si>
    <t>2022</t>
  </si>
  <si>
    <t>31/12/2025</t>
  </si>
  <si>
    <t>PL/JA/16690</t>
  </si>
  <si>
    <t>2029</t>
  </si>
  <si>
    <t>JAJPUR TOWN</t>
  </si>
  <si>
    <t>BHAGABATI ENTERPRISES</t>
  </si>
  <si>
    <t>PL/JA/16723</t>
  </si>
  <si>
    <t>2030</t>
  </si>
  <si>
    <t>BASUDEVPUR</t>
  </si>
  <si>
    <t>JAY JAGANNATH DISTRIBUTORS</t>
  </si>
  <si>
    <t>(RUPEES EIGHTEEN THOUSAND SEVENTY SEVEN ONLY)</t>
  </si>
  <si>
    <t>BILL NO : 23334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</si>
</sst>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0" borderId="2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16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16" fillId="0" borderId="6" xfId="0" applyNumberFormat="1" applyFont="1" applyBorder="1"/>
    <xf numFmtId="2" fontId="0" fillId="0" borderId="6" xfId="0" applyNumberFormat="1" applyFont="1" applyBorder="1"/>
    <xf numFmtId="2" fontId="0" fillId="0" borderId="16" xfId="0" applyNumberFormat="1" applyFont="1" applyBorder="1"/>
    <xf numFmtId="2" fontId="15" fillId="0" borderId="1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15" fillId="0" borderId="2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wrapText="1"/>
    </xf>
    <xf numFmtId="0" fontId="0" fillId="2" borderId="2" xfId="0" applyNumberFormat="1" applyFont="1" applyFill="1" applyBorder="1"/>
    <xf numFmtId="0" fontId="0" fillId="0" borderId="13" xfId="0" applyNumberFormat="1" applyFont="1" applyBorder="1" applyAlignment="1">
      <alignment wrapText="1"/>
    </xf>
    <xf numFmtId="0" fontId="15" fillId="0" borderId="18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17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abSelected="1" topLeftCell="A22" zoomScale="145" zoomScaleNormal="145" workbookViewId="0">
      <selection activeCell="L35" sqref="L35"/>
    </sheetView>
  </sheetViews>
  <sheetFormatPr defaultRowHeight="15" customHeight="1"/>
  <cols>
    <col min="1" max="1" width="4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85546875" style="30" customWidth="1"/>
    <col min="9" max="9" width="6.28515625" style="30" customWidth="1"/>
    <col min="10" max="10" width="7.140625" style="30" customWidth="1"/>
    <col min="11" max="11" width="6.42578125" style="30" bestFit="1" customWidth="1"/>
    <col min="12" max="12" width="9.140625" style="27" bestFit="1" customWidth="1"/>
    <col min="13" max="13" width="30.42578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38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112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37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 thickBo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 thickBot="1">
      <c r="A8" s="47" t="s">
        <v>10</v>
      </c>
      <c r="B8" s="48" t="s">
        <v>11</v>
      </c>
      <c r="C8" s="48" t="s">
        <v>12</v>
      </c>
      <c r="D8" s="48" t="s">
        <v>24</v>
      </c>
      <c r="E8" s="48" t="s">
        <v>13</v>
      </c>
      <c r="F8" s="48" t="s">
        <v>14</v>
      </c>
      <c r="G8" s="48" t="s">
        <v>15</v>
      </c>
      <c r="H8" s="49" t="s">
        <v>16</v>
      </c>
      <c r="I8" s="49" t="s">
        <v>17</v>
      </c>
      <c r="J8" s="49" t="s">
        <v>18</v>
      </c>
      <c r="K8" s="49" t="s">
        <v>19</v>
      </c>
      <c r="L8" s="50" t="s">
        <v>20</v>
      </c>
      <c r="M8" s="46" t="s">
        <v>27</v>
      </c>
    </row>
    <row r="9" spans="1:13" s="31" customFormat="1" ht="15" customHeight="1">
      <c r="A9" s="56">
        <v>1</v>
      </c>
      <c r="B9" s="57" t="s">
        <v>39</v>
      </c>
      <c r="C9" s="57" t="s">
        <v>40</v>
      </c>
      <c r="D9" s="57" t="s">
        <v>41</v>
      </c>
      <c r="E9" s="58" t="s">
        <v>22</v>
      </c>
      <c r="F9" s="74" t="s">
        <v>42</v>
      </c>
      <c r="G9" s="57">
        <v>4</v>
      </c>
      <c r="H9" s="59">
        <f>VLOOKUP(F9,'[1]N RANGA RAO'!$C$3:$D$162,2,FALSE)</f>
        <v>49</v>
      </c>
      <c r="I9" s="59">
        <f t="shared" ref="I9:I28" si="0">G9*1</f>
        <v>4</v>
      </c>
      <c r="J9" s="59">
        <v>0</v>
      </c>
      <c r="K9" s="59">
        <v>30</v>
      </c>
      <c r="L9" s="60">
        <f t="shared" ref="L9:L28" si="1">G9*H9+I9+J9+K9</f>
        <v>230</v>
      </c>
      <c r="M9" s="55" t="s">
        <v>43</v>
      </c>
    </row>
    <row r="10" spans="1:13" s="31" customFormat="1" ht="15" customHeight="1">
      <c r="A10" s="61">
        <f>A9+1</f>
        <v>2</v>
      </c>
      <c r="B10" s="51" t="s">
        <v>44</v>
      </c>
      <c r="C10" s="51" t="s">
        <v>45</v>
      </c>
      <c r="D10" s="51" t="s">
        <v>46</v>
      </c>
      <c r="E10" s="52" t="s">
        <v>22</v>
      </c>
      <c r="F10" s="69" t="s">
        <v>23</v>
      </c>
      <c r="G10" s="51">
        <v>6</v>
      </c>
      <c r="H10" s="53">
        <f>VLOOKUP(F10,'[1]N RANGA RAO'!$C$3:$D$162,2,FALSE)</f>
        <v>56</v>
      </c>
      <c r="I10" s="53">
        <f t="shared" si="0"/>
        <v>6</v>
      </c>
      <c r="J10" s="53">
        <v>0</v>
      </c>
      <c r="K10" s="53">
        <v>30</v>
      </c>
      <c r="L10" s="62">
        <f t="shared" si="1"/>
        <v>372</v>
      </c>
      <c r="M10" s="55" t="s">
        <v>29</v>
      </c>
    </row>
    <row r="11" spans="1:13" s="31" customFormat="1" ht="15" customHeight="1">
      <c r="A11" s="61">
        <f t="shared" ref="A11:A28" si="2">A10+1</f>
        <v>3</v>
      </c>
      <c r="B11" s="51" t="s">
        <v>47</v>
      </c>
      <c r="C11" s="51" t="s">
        <v>48</v>
      </c>
      <c r="D11" s="51" t="s">
        <v>49</v>
      </c>
      <c r="E11" s="52" t="s">
        <v>22</v>
      </c>
      <c r="F11" s="69" t="s">
        <v>42</v>
      </c>
      <c r="G11" s="51">
        <v>2</v>
      </c>
      <c r="H11" s="53">
        <f>VLOOKUP(F11,'[1]N RANGA RAO'!$C$3:$D$162,2,FALSE)</f>
        <v>49</v>
      </c>
      <c r="I11" s="53">
        <f t="shared" si="0"/>
        <v>2</v>
      </c>
      <c r="J11" s="53">
        <v>0</v>
      </c>
      <c r="K11" s="53">
        <v>30</v>
      </c>
      <c r="L11" s="62">
        <f t="shared" si="1"/>
        <v>130</v>
      </c>
      <c r="M11" s="55" t="s">
        <v>43</v>
      </c>
    </row>
    <row r="12" spans="1:13" s="31" customFormat="1" ht="15" customHeight="1">
      <c r="A12" s="61">
        <f t="shared" si="2"/>
        <v>4</v>
      </c>
      <c r="B12" s="51" t="s">
        <v>47</v>
      </c>
      <c r="C12" s="51" t="s">
        <v>50</v>
      </c>
      <c r="D12" s="51" t="s">
        <v>51</v>
      </c>
      <c r="E12" s="52" t="s">
        <v>22</v>
      </c>
      <c r="F12" s="69" t="s">
        <v>23</v>
      </c>
      <c r="G12" s="51">
        <v>2</v>
      </c>
      <c r="H12" s="53">
        <f>VLOOKUP(F12,'[1]N RANGA RAO'!$C$3:$D$162,2,FALSE)</f>
        <v>56</v>
      </c>
      <c r="I12" s="53">
        <f t="shared" si="0"/>
        <v>2</v>
      </c>
      <c r="J12" s="53">
        <v>0</v>
      </c>
      <c r="K12" s="53">
        <v>30</v>
      </c>
      <c r="L12" s="62">
        <f t="shared" si="1"/>
        <v>144</v>
      </c>
      <c r="M12" s="55" t="s">
        <v>29</v>
      </c>
    </row>
    <row r="13" spans="1:13" s="31" customFormat="1" ht="15" customHeight="1">
      <c r="A13" s="61">
        <f t="shared" si="2"/>
        <v>5</v>
      </c>
      <c r="B13" s="51" t="s">
        <v>47</v>
      </c>
      <c r="C13" s="51" t="s">
        <v>52</v>
      </c>
      <c r="D13" s="51" t="s">
        <v>53</v>
      </c>
      <c r="E13" s="52" t="s">
        <v>22</v>
      </c>
      <c r="F13" s="69" t="s">
        <v>54</v>
      </c>
      <c r="G13" s="51">
        <v>20</v>
      </c>
      <c r="H13" s="53">
        <f>VLOOKUP(F13,'[1]N RANGA RAO'!$C$3:$D$162,2,FALSE)</f>
        <v>60</v>
      </c>
      <c r="I13" s="53">
        <f t="shared" si="0"/>
        <v>20</v>
      </c>
      <c r="J13" s="53">
        <v>450</v>
      </c>
      <c r="K13" s="53">
        <v>30</v>
      </c>
      <c r="L13" s="62">
        <f t="shared" si="1"/>
        <v>1700</v>
      </c>
      <c r="M13" s="55" t="s">
        <v>55</v>
      </c>
    </row>
    <row r="14" spans="1:13" s="31" customFormat="1" ht="15" customHeight="1">
      <c r="A14" s="61">
        <f t="shared" si="2"/>
        <v>6</v>
      </c>
      <c r="B14" s="51" t="s">
        <v>56</v>
      </c>
      <c r="C14" s="51" t="s">
        <v>57</v>
      </c>
      <c r="D14" s="51" t="s">
        <v>58</v>
      </c>
      <c r="E14" s="52" t="s">
        <v>22</v>
      </c>
      <c r="F14" s="69" t="s">
        <v>59</v>
      </c>
      <c r="G14" s="51">
        <v>7</v>
      </c>
      <c r="H14" s="53">
        <f>VLOOKUP(F14,'[1]N RANGA RAO'!$C$3:$D$162,2,FALSE)</f>
        <v>62</v>
      </c>
      <c r="I14" s="53">
        <f t="shared" si="0"/>
        <v>7</v>
      </c>
      <c r="J14" s="53">
        <v>0</v>
      </c>
      <c r="K14" s="53">
        <v>30</v>
      </c>
      <c r="L14" s="62">
        <f t="shared" si="1"/>
        <v>471</v>
      </c>
      <c r="M14" s="55" t="s">
        <v>60</v>
      </c>
    </row>
    <row r="15" spans="1:13" s="31" customFormat="1" ht="15" customHeight="1">
      <c r="A15" s="61">
        <f t="shared" si="2"/>
        <v>7</v>
      </c>
      <c r="B15" s="51" t="s">
        <v>61</v>
      </c>
      <c r="C15" s="51" t="s">
        <v>62</v>
      </c>
      <c r="D15" s="51" t="s">
        <v>63</v>
      </c>
      <c r="E15" s="52" t="s">
        <v>22</v>
      </c>
      <c r="F15" s="69" t="s">
        <v>25</v>
      </c>
      <c r="G15" s="51">
        <v>2</v>
      </c>
      <c r="H15" s="53">
        <f>VLOOKUP(F15,'[1]N RANGA RAO'!$C$3:$D$162,2,FALSE)</f>
        <v>61</v>
      </c>
      <c r="I15" s="53">
        <f t="shared" si="0"/>
        <v>2</v>
      </c>
      <c r="J15" s="53">
        <v>0</v>
      </c>
      <c r="K15" s="53">
        <v>30</v>
      </c>
      <c r="L15" s="62">
        <f t="shared" si="1"/>
        <v>154</v>
      </c>
      <c r="M15" s="55" t="s">
        <v>28</v>
      </c>
    </row>
    <row r="16" spans="1:13" s="31" customFormat="1" ht="15" customHeight="1">
      <c r="A16" s="61">
        <f t="shared" si="2"/>
        <v>8</v>
      </c>
      <c r="B16" s="54" t="s">
        <v>64</v>
      </c>
      <c r="C16" s="54" t="s">
        <v>65</v>
      </c>
      <c r="D16" s="54" t="s">
        <v>66</v>
      </c>
      <c r="E16" s="52" t="s">
        <v>22</v>
      </c>
      <c r="F16" s="70" t="s">
        <v>36</v>
      </c>
      <c r="G16" s="54">
        <v>7</v>
      </c>
      <c r="H16" s="53">
        <f>VLOOKUP(F16,'[1]N RANGA RAO'!$C$3:$D$162,2,FALSE)</f>
        <v>70</v>
      </c>
      <c r="I16" s="53">
        <f t="shared" si="0"/>
        <v>7</v>
      </c>
      <c r="J16" s="53">
        <v>0</v>
      </c>
      <c r="K16" s="53">
        <v>30</v>
      </c>
      <c r="L16" s="62">
        <f t="shared" si="1"/>
        <v>527</v>
      </c>
      <c r="M16" s="73" t="s">
        <v>67</v>
      </c>
    </row>
    <row r="17" spans="1:13" s="31" customFormat="1" ht="15" customHeight="1">
      <c r="A17" s="61">
        <f t="shared" si="2"/>
        <v>9</v>
      </c>
      <c r="B17" s="51" t="s">
        <v>68</v>
      </c>
      <c r="C17" s="51" t="s">
        <v>69</v>
      </c>
      <c r="D17" s="51" t="s">
        <v>70</v>
      </c>
      <c r="E17" s="52" t="s">
        <v>22</v>
      </c>
      <c r="F17" s="69" t="s">
        <v>71</v>
      </c>
      <c r="G17" s="51">
        <v>11</v>
      </c>
      <c r="H17" s="53">
        <f>VLOOKUP(F17,'[1]N RANGA RAO'!$C$3:$D$162,2,FALSE)</f>
        <v>60</v>
      </c>
      <c r="I17" s="53">
        <f t="shared" si="0"/>
        <v>11</v>
      </c>
      <c r="J17" s="53">
        <v>0</v>
      </c>
      <c r="K17" s="53">
        <v>30</v>
      </c>
      <c r="L17" s="62">
        <f t="shared" si="1"/>
        <v>701</v>
      </c>
      <c r="M17" s="55" t="s">
        <v>72</v>
      </c>
    </row>
    <row r="18" spans="1:13" s="31" customFormat="1" ht="15" customHeight="1">
      <c r="A18" s="61">
        <f t="shared" si="2"/>
        <v>10</v>
      </c>
      <c r="B18" s="51" t="s">
        <v>73</v>
      </c>
      <c r="C18" s="51" t="s">
        <v>74</v>
      </c>
      <c r="D18" s="51" t="s">
        <v>75</v>
      </c>
      <c r="E18" s="52" t="s">
        <v>22</v>
      </c>
      <c r="F18" s="69" t="s">
        <v>31</v>
      </c>
      <c r="G18" s="51">
        <v>10</v>
      </c>
      <c r="H18" s="53">
        <f>VLOOKUP(F18,'[1]N RANGA RAO'!$C$3:$D$162,2,FALSE)</f>
        <v>60</v>
      </c>
      <c r="I18" s="53">
        <f t="shared" si="0"/>
        <v>10</v>
      </c>
      <c r="J18" s="53">
        <v>450</v>
      </c>
      <c r="K18" s="53">
        <v>30</v>
      </c>
      <c r="L18" s="62">
        <f t="shared" si="1"/>
        <v>1090</v>
      </c>
      <c r="M18" s="55" t="s">
        <v>30</v>
      </c>
    </row>
    <row r="19" spans="1:13" s="31" customFormat="1" ht="15" customHeight="1">
      <c r="A19" s="61">
        <f t="shared" si="2"/>
        <v>11</v>
      </c>
      <c r="B19" s="51" t="s">
        <v>73</v>
      </c>
      <c r="C19" s="51" t="s">
        <v>76</v>
      </c>
      <c r="D19" s="51" t="s">
        <v>77</v>
      </c>
      <c r="E19" s="52" t="s">
        <v>22</v>
      </c>
      <c r="F19" s="69" t="s">
        <v>23</v>
      </c>
      <c r="G19" s="51">
        <v>9</v>
      </c>
      <c r="H19" s="53">
        <f>VLOOKUP(F19,'[1]N RANGA RAO'!$C$3:$D$162,2,FALSE)</f>
        <v>56</v>
      </c>
      <c r="I19" s="53">
        <f t="shared" si="0"/>
        <v>9</v>
      </c>
      <c r="J19" s="53">
        <v>0</v>
      </c>
      <c r="K19" s="53">
        <v>30</v>
      </c>
      <c r="L19" s="62">
        <f t="shared" si="1"/>
        <v>543</v>
      </c>
      <c r="M19" s="55" t="s">
        <v>29</v>
      </c>
    </row>
    <row r="20" spans="1:13" s="31" customFormat="1" ht="15" customHeight="1">
      <c r="A20" s="61">
        <f t="shared" si="2"/>
        <v>12</v>
      </c>
      <c r="B20" s="51" t="s">
        <v>73</v>
      </c>
      <c r="C20" s="51" t="s">
        <v>78</v>
      </c>
      <c r="D20" s="51" t="s">
        <v>79</v>
      </c>
      <c r="E20" s="52" t="s">
        <v>22</v>
      </c>
      <c r="F20" s="69" t="s">
        <v>80</v>
      </c>
      <c r="G20" s="51">
        <v>12</v>
      </c>
      <c r="H20" s="53">
        <f>VLOOKUP(F20,'[1]N RANGA RAO'!$C$3:$D$162,2,FALSE)</f>
        <v>76</v>
      </c>
      <c r="I20" s="53">
        <f t="shared" si="0"/>
        <v>12</v>
      </c>
      <c r="J20" s="53">
        <v>0</v>
      </c>
      <c r="K20" s="53">
        <v>30</v>
      </c>
      <c r="L20" s="62">
        <f t="shared" si="1"/>
        <v>954</v>
      </c>
      <c r="M20" s="55" t="s">
        <v>81</v>
      </c>
    </row>
    <row r="21" spans="1:13" s="31" customFormat="1" ht="15" customHeight="1">
      <c r="A21" s="61">
        <f t="shared" si="2"/>
        <v>13</v>
      </c>
      <c r="B21" s="51" t="s">
        <v>82</v>
      </c>
      <c r="C21" s="51" t="s">
        <v>83</v>
      </c>
      <c r="D21" s="51" t="s">
        <v>84</v>
      </c>
      <c r="E21" s="52" t="s">
        <v>22</v>
      </c>
      <c r="F21" s="69" t="s">
        <v>85</v>
      </c>
      <c r="G21" s="51">
        <v>9</v>
      </c>
      <c r="H21" s="53">
        <f>VLOOKUP(F21,'[1]N RANGA RAO'!$C$3:$D$162,2,FALSE)</f>
        <v>62</v>
      </c>
      <c r="I21" s="53">
        <f t="shared" si="0"/>
        <v>9</v>
      </c>
      <c r="J21" s="53">
        <v>0</v>
      </c>
      <c r="K21" s="53">
        <v>30</v>
      </c>
      <c r="L21" s="62">
        <f t="shared" si="1"/>
        <v>597</v>
      </c>
      <c r="M21" s="55" t="s">
        <v>86</v>
      </c>
    </row>
    <row r="22" spans="1:13" s="31" customFormat="1" ht="15" customHeight="1">
      <c r="A22" s="61">
        <f t="shared" si="2"/>
        <v>14</v>
      </c>
      <c r="B22" s="51" t="s">
        <v>87</v>
      </c>
      <c r="C22" s="51" t="s">
        <v>88</v>
      </c>
      <c r="D22" s="51" t="s">
        <v>89</v>
      </c>
      <c r="E22" s="52" t="s">
        <v>22</v>
      </c>
      <c r="F22" s="69" t="s">
        <v>23</v>
      </c>
      <c r="G22" s="51">
        <v>31</v>
      </c>
      <c r="H22" s="53">
        <f>VLOOKUP(F22,'[1]N RANGA RAO'!$C$3:$D$162,2,FALSE)</f>
        <v>56</v>
      </c>
      <c r="I22" s="53">
        <f t="shared" si="0"/>
        <v>31</v>
      </c>
      <c r="J22" s="53">
        <v>0</v>
      </c>
      <c r="K22" s="53">
        <v>30</v>
      </c>
      <c r="L22" s="62">
        <f t="shared" si="1"/>
        <v>1797</v>
      </c>
      <c r="M22" s="55" t="s">
        <v>29</v>
      </c>
    </row>
    <row r="23" spans="1:13" s="31" customFormat="1" ht="15" customHeight="1">
      <c r="A23" s="61">
        <f t="shared" si="2"/>
        <v>15</v>
      </c>
      <c r="B23" s="51" t="s">
        <v>90</v>
      </c>
      <c r="C23" s="51" t="s">
        <v>91</v>
      </c>
      <c r="D23" s="51" t="s">
        <v>92</v>
      </c>
      <c r="E23" s="52" t="s">
        <v>22</v>
      </c>
      <c r="F23" s="69" t="s">
        <v>93</v>
      </c>
      <c r="G23" s="51">
        <v>8</v>
      </c>
      <c r="H23" s="53">
        <f>VLOOKUP(F23,'[1]N RANGA RAO'!$C$3:$D$162,2,FALSE)</f>
        <v>70</v>
      </c>
      <c r="I23" s="53">
        <f t="shared" si="0"/>
        <v>8</v>
      </c>
      <c r="J23" s="53">
        <v>0</v>
      </c>
      <c r="K23" s="53">
        <v>30</v>
      </c>
      <c r="L23" s="62">
        <f t="shared" si="1"/>
        <v>598</v>
      </c>
      <c r="M23" s="55" t="s">
        <v>94</v>
      </c>
    </row>
    <row r="24" spans="1:13" s="31" customFormat="1" ht="15" customHeight="1">
      <c r="A24" s="61">
        <f t="shared" si="2"/>
        <v>16</v>
      </c>
      <c r="B24" s="51" t="s">
        <v>95</v>
      </c>
      <c r="C24" s="51" t="s">
        <v>96</v>
      </c>
      <c r="D24" s="51" t="s">
        <v>97</v>
      </c>
      <c r="E24" s="52" t="s">
        <v>22</v>
      </c>
      <c r="F24" s="69" t="s">
        <v>34</v>
      </c>
      <c r="G24" s="51">
        <v>15</v>
      </c>
      <c r="H24" s="53">
        <f>VLOOKUP(F24,'[1]N RANGA RAO'!$C$3:$D$162,2,FALSE)</f>
        <v>60</v>
      </c>
      <c r="I24" s="53">
        <f t="shared" si="0"/>
        <v>15</v>
      </c>
      <c r="J24" s="53">
        <v>0</v>
      </c>
      <c r="K24" s="53">
        <v>30</v>
      </c>
      <c r="L24" s="62">
        <f t="shared" si="1"/>
        <v>945</v>
      </c>
      <c r="M24" s="55" t="s">
        <v>35</v>
      </c>
    </row>
    <row r="25" spans="1:13" s="31" customFormat="1" ht="15" customHeight="1">
      <c r="A25" s="61">
        <f t="shared" si="2"/>
        <v>17</v>
      </c>
      <c r="B25" s="51" t="s">
        <v>95</v>
      </c>
      <c r="C25" s="51" t="s">
        <v>98</v>
      </c>
      <c r="D25" s="51" t="s">
        <v>99</v>
      </c>
      <c r="E25" s="52" t="s">
        <v>22</v>
      </c>
      <c r="F25" s="69" t="s">
        <v>32</v>
      </c>
      <c r="G25" s="51">
        <v>8</v>
      </c>
      <c r="H25" s="53">
        <f>VLOOKUP(F25,'[1]N RANGA RAO'!$C$3:$D$162,2,FALSE)</f>
        <v>56</v>
      </c>
      <c r="I25" s="53">
        <f t="shared" si="0"/>
        <v>8</v>
      </c>
      <c r="J25" s="53">
        <v>0</v>
      </c>
      <c r="K25" s="53">
        <v>30</v>
      </c>
      <c r="L25" s="62">
        <f t="shared" si="1"/>
        <v>486</v>
      </c>
      <c r="M25" s="55" t="s">
        <v>33</v>
      </c>
    </row>
    <row r="26" spans="1:13" s="31" customFormat="1" ht="15" customHeight="1">
      <c r="A26" s="61">
        <f t="shared" si="2"/>
        <v>18</v>
      </c>
      <c r="B26" s="51" t="s">
        <v>95</v>
      </c>
      <c r="C26" s="51" t="s">
        <v>100</v>
      </c>
      <c r="D26" s="51" t="s">
        <v>101</v>
      </c>
      <c r="E26" s="52" t="s">
        <v>22</v>
      </c>
      <c r="F26" s="69" t="s">
        <v>23</v>
      </c>
      <c r="G26" s="51">
        <v>55</v>
      </c>
      <c r="H26" s="53">
        <f>VLOOKUP(F26,'[1]N RANGA RAO'!$C$3:$D$162,2,FALSE)</f>
        <v>56</v>
      </c>
      <c r="I26" s="53">
        <f t="shared" si="0"/>
        <v>55</v>
      </c>
      <c r="J26" s="53">
        <v>0</v>
      </c>
      <c r="K26" s="53">
        <v>30</v>
      </c>
      <c r="L26" s="62">
        <f t="shared" si="1"/>
        <v>3165</v>
      </c>
      <c r="M26" s="55" t="s">
        <v>29</v>
      </c>
    </row>
    <row r="27" spans="1:13" s="31" customFormat="1" ht="15" customHeight="1">
      <c r="A27" s="61">
        <f t="shared" si="2"/>
        <v>19</v>
      </c>
      <c r="B27" s="51" t="s">
        <v>102</v>
      </c>
      <c r="C27" s="51" t="s">
        <v>103</v>
      </c>
      <c r="D27" s="51" t="s">
        <v>104</v>
      </c>
      <c r="E27" s="52" t="s">
        <v>22</v>
      </c>
      <c r="F27" s="69" t="s">
        <v>105</v>
      </c>
      <c r="G27" s="51">
        <v>16</v>
      </c>
      <c r="H27" s="53">
        <f>VLOOKUP(F27,'[1]N RANGA RAO'!$C$3:$D$162,2,FALSE)</f>
        <v>49</v>
      </c>
      <c r="I27" s="53">
        <f t="shared" si="0"/>
        <v>16</v>
      </c>
      <c r="J27" s="53">
        <v>0</v>
      </c>
      <c r="K27" s="53">
        <v>30</v>
      </c>
      <c r="L27" s="62">
        <f t="shared" si="1"/>
        <v>830</v>
      </c>
      <c r="M27" s="55" t="s">
        <v>106</v>
      </c>
    </row>
    <row r="28" spans="1:13" s="31" customFormat="1" ht="15" customHeight="1" thickBot="1">
      <c r="A28" s="63">
        <f t="shared" si="2"/>
        <v>20</v>
      </c>
      <c r="B28" s="64" t="s">
        <v>102</v>
      </c>
      <c r="C28" s="64" t="s">
        <v>107</v>
      </c>
      <c r="D28" s="64" t="s">
        <v>108</v>
      </c>
      <c r="E28" s="65" t="s">
        <v>22</v>
      </c>
      <c r="F28" s="72" t="s">
        <v>109</v>
      </c>
      <c r="G28" s="64">
        <v>39</v>
      </c>
      <c r="H28" s="66">
        <f>VLOOKUP(F28,'[1]N RANGA RAO'!$C$3:$D$162,2,FALSE)</f>
        <v>66</v>
      </c>
      <c r="I28" s="66">
        <f t="shared" si="0"/>
        <v>39</v>
      </c>
      <c r="J28" s="66">
        <v>0</v>
      </c>
      <c r="K28" s="66">
        <v>30</v>
      </c>
      <c r="L28" s="67">
        <f t="shared" si="1"/>
        <v>2643</v>
      </c>
      <c r="M28" s="55" t="s">
        <v>110</v>
      </c>
    </row>
    <row r="29" spans="1:13" s="31" customFormat="1" ht="15" customHeight="1" thickBot="1">
      <c r="A29" s="79" t="s">
        <v>111</v>
      </c>
      <c r="B29" s="80"/>
      <c r="C29" s="80"/>
      <c r="D29" s="80"/>
      <c r="E29" s="80"/>
      <c r="F29" s="80"/>
      <c r="G29" s="80"/>
      <c r="H29" s="80"/>
      <c r="I29" s="80"/>
      <c r="J29" s="80"/>
      <c r="K29" s="81"/>
      <c r="L29" s="68">
        <f>SUM(L9:L28)</f>
        <v>18077</v>
      </c>
      <c r="M29" s="71"/>
    </row>
    <row r="30" spans="1:13" s="39" customFormat="1" ht="33" customHeight="1" thickBot="1">
      <c r="A30" s="76" t="s">
        <v>26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8"/>
    </row>
    <row r="31" spans="1:13" s="39" customFormat="1" ht="15" customHeight="1" thickBot="1">
      <c r="A31" s="45"/>
      <c r="B31" s="45"/>
      <c r="C31" s="45"/>
      <c r="D31" s="45"/>
      <c r="E31" s="45"/>
      <c r="F31" s="45"/>
      <c r="G31" s="75">
        <f>SUM(G9:G28)</f>
        <v>273</v>
      </c>
      <c r="H31" s="45"/>
      <c r="I31" s="45"/>
      <c r="J31" s="45"/>
      <c r="K31" s="45"/>
      <c r="L31" s="45"/>
    </row>
    <row r="32" spans="1:13" s="39" customFormat="1" ht="15" customHeight="1">
      <c r="A32" s="40"/>
      <c r="B32" s="40"/>
      <c r="C32" s="40"/>
      <c r="D32" s="40"/>
      <c r="E32" s="40"/>
      <c r="F32" s="40"/>
      <c r="G32" s="44"/>
      <c r="H32" s="40"/>
      <c r="I32" s="40"/>
      <c r="J32" s="40"/>
      <c r="K32" s="40"/>
      <c r="L32" s="40"/>
    </row>
    <row r="33" spans="1:11" s="24" customFormat="1" ht="15" customHeight="1">
      <c r="A33" s="26" t="s">
        <v>21</v>
      </c>
      <c r="B33" s="37"/>
      <c r="C33" s="38"/>
      <c r="D33" s="38"/>
      <c r="E33" s="38"/>
      <c r="F33" s="33"/>
      <c r="G33" s="28"/>
      <c r="I33" s="30"/>
      <c r="J33" s="30"/>
      <c r="K33" s="30"/>
    </row>
    <row r="34" spans="1:11" s="24" customFormat="1" ht="15" customHeight="1">
      <c r="A34" s="26"/>
      <c r="B34" s="37"/>
      <c r="C34" s="38"/>
      <c r="D34" s="38"/>
      <c r="E34" s="38"/>
      <c r="F34" s="33"/>
      <c r="G34" s="28"/>
      <c r="I34" s="30"/>
      <c r="J34" s="30"/>
      <c r="K34" s="30"/>
    </row>
    <row r="35" spans="1:11" s="24" customFormat="1" ht="15" customHeight="1">
      <c r="A35" s="26"/>
      <c r="B35" s="37"/>
      <c r="C35" s="38"/>
      <c r="D35" s="38"/>
      <c r="E35" s="38"/>
      <c r="F35" s="33"/>
      <c r="G35" s="28"/>
      <c r="H35" s="30"/>
      <c r="I35" s="30"/>
      <c r="J35" s="30"/>
      <c r="K35" s="30"/>
    </row>
    <row r="36" spans="1:11" s="24" customFormat="1" ht="15" customHeight="1">
      <c r="A36" s="26" t="s">
        <v>3</v>
      </c>
      <c r="B36" s="37"/>
      <c r="C36" s="38"/>
      <c r="D36" s="38"/>
      <c r="E36" s="38"/>
      <c r="F36" s="33"/>
      <c r="G36" s="28"/>
      <c r="H36" s="30"/>
      <c r="I36" s="30"/>
      <c r="J36" s="30"/>
      <c r="K36" s="30"/>
    </row>
    <row r="37" spans="1:11" s="24" customFormat="1" ht="15" customHeight="1">
      <c r="A37" s="25"/>
      <c r="B37" s="37"/>
      <c r="C37" s="38"/>
      <c r="D37" s="38"/>
      <c r="E37" s="38"/>
      <c r="F37" s="33"/>
      <c r="G37" s="28"/>
      <c r="H37" s="30"/>
      <c r="I37" s="30"/>
      <c r="K37" s="30"/>
    </row>
    <row r="38" spans="1:11" s="24" customFormat="1" ht="15" customHeight="1">
      <c r="A38" s="25"/>
      <c r="B38" s="37"/>
      <c r="C38" s="38"/>
      <c r="D38" s="38"/>
      <c r="E38" s="38"/>
      <c r="F38" s="33"/>
      <c r="G38" s="28"/>
      <c r="H38" s="19"/>
      <c r="I38" s="19"/>
      <c r="J38" s="30"/>
      <c r="K38" s="19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</sheetData>
  <sortState ref="B8:L81">
    <sortCondition ref="B8:B81"/>
    <sortCondition ref="C8:C81"/>
  </sortState>
  <mergeCells count="2">
    <mergeCell ref="A30:L30"/>
    <mergeCell ref="A29:K29"/>
  </mergeCells>
  <conditionalFormatting sqref="C8">
    <cfRule type="duplicateValues" dxfId="1" priority="8"/>
  </conditionalFormatting>
  <conditionalFormatting sqref="C9:C28">
    <cfRule type="duplicateValues" dxfId="0" priority="12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0:A32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8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2026-01-09T08:53:32Z</cp:lastPrinted>
  <dcterms:created xsi:type="dcterms:W3CDTF">2010-04-08T11:28:01Z</dcterms:created>
  <dcterms:modified xsi:type="dcterms:W3CDTF">2026-01-09T09:08:44Z</dcterms:modified>
</cp:coreProperties>
</file>