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Consignment" sheetId="1" r:id="rId1"/>
  </sheets>
  <externalReferences>
    <externalReference r:id="rId2"/>
  </externalReferences>
  <definedNames>
    <definedName name="_xlnm._FilterDatabase" localSheetId="0" hidden="1">Consignment!#REF!</definedName>
  </definedNames>
  <calcPr calcId="124519"/>
</workbook>
</file>

<file path=xl/calcChain.xml><?xml version="1.0" encoding="utf-8"?>
<calcChain xmlns="http://schemas.openxmlformats.org/spreadsheetml/2006/main">
  <c r="L37" i="1"/>
  <c r="L5"/>
  <c r="L24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4"/>
  <c r="I5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4"/>
  <c r="H6"/>
  <c r="L6" s="1"/>
  <c r="H7"/>
  <c r="L7" s="1"/>
  <c r="H8"/>
  <c r="L8" s="1"/>
  <c r="H9"/>
  <c r="L9" s="1"/>
  <c r="H10"/>
  <c r="L10" s="1"/>
  <c r="H11"/>
  <c r="L11" s="1"/>
  <c r="H12"/>
  <c r="L12" s="1"/>
  <c r="H13"/>
  <c r="L13" s="1"/>
  <c r="H14"/>
  <c r="L14" s="1"/>
  <c r="H15"/>
  <c r="L15" s="1"/>
  <c r="H16"/>
  <c r="L16" s="1"/>
  <c r="H17"/>
  <c r="L17" s="1"/>
  <c r="H18"/>
  <c r="L18" s="1"/>
  <c r="H19"/>
  <c r="L19" s="1"/>
  <c r="H20"/>
  <c r="L20" s="1"/>
  <c r="H21"/>
  <c r="L21" s="1"/>
  <c r="H22"/>
  <c r="L22" s="1"/>
  <c r="H23"/>
  <c r="L23" s="1"/>
  <c r="H25"/>
  <c r="L25" s="1"/>
  <c r="H26"/>
  <c r="L26" s="1"/>
  <c r="H27"/>
  <c r="L27" s="1"/>
  <c r="H28"/>
  <c r="L28" s="1"/>
  <c r="H29"/>
  <c r="L29" s="1"/>
  <c r="H30"/>
  <c r="L30" s="1"/>
  <c r="H31"/>
  <c r="L31" s="1"/>
  <c r="H32"/>
  <c r="L32" s="1"/>
  <c r="H33"/>
  <c r="L33" s="1"/>
  <c r="H34"/>
  <c r="L34" s="1"/>
  <c r="H35"/>
  <c r="L35" s="1"/>
  <c r="H36"/>
  <c r="L36" s="1"/>
  <c r="H4"/>
  <c r="L4" s="1"/>
  <c r="G40"/>
</calcChain>
</file>

<file path=xl/sharedStrings.xml><?xml version="1.0" encoding="utf-8"?>
<sst xmlns="http://schemas.openxmlformats.org/spreadsheetml/2006/main" count="183" uniqueCount="117">
  <si>
    <t>01/8/2025</t>
  </si>
  <si>
    <t>788</t>
  </si>
  <si>
    <t>02/8/2025</t>
  </si>
  <si>
    <t>812</t>
  </si>
  <si>
    <t>04/8/2025</t>
  </si>
  <si>
    <t>809</t>
  </si>
  <si>
    <t>05/8/2025</t>
  </si>
  <si>
    <t>785</t>
  </si>
  <si>
    <t>799</t>
  </si>
  <si>
    <t>06/8/2025</t>
  </si>
  <si>
    <t>08/8/2025</t>
  </si>
  <si>
    <t>821</t>
  </si>
  <si>
    <t>11/8/2025</t>
  </si>
  <si>
    <t>896</t>
  </si>
  <si>
    <t>895</t>
  </si>
  <si>
    <t>14/8/2025</t>
  </si>
  <si>
    <t>894</t>
  </si>
  <si>
    <t>20/8/2025</t>
  </si>
  <si>
    <t>822</t>
  </si>
  <si>
    <t>22/8/2025</t>
  </si>
  <si>
    <t>893</t>
  </si>
  <si>
    <t>976</t>
  </si>
  <si>
    <t>28/8/2025</t>
  </si>
  <si>
    <t>1001</t>
  </si>
  <si>
    <t>30/8/2025</t>
  </si>
  <si>
    <t>1044</t>
  </si>
  <si>
    <t>810</t>
  </si>
  <si>
    <t>786</t>
  </si>
  <si>
    <t>775</t>
  </si>
  <si>
    <t>823</t>
  </si>
  <si>
    <t>806</t>
  </si>
  <si>
    <t>831</t>
  </si>
  <si>
    <t>830</t>
  </si>
  <si>
    <t>829</t>
  </si>
  <si>
    <t>906</t>
  </si>
  <si>
    <t>16/8/2025</t>
  </si>
  <si>
    <t>918</t>
  </si>
  <si>
    <t>19/8/2025</t>
  </si>
  <si>
    <t>924</t>
  </si>
  <si>
    <t>962</t>
  </si>
  <si>
    <t>953</t>
  </si>
  <si>
    <t>956</t>
  </si>
  <si>
    <t>945</t>
  </si>
  <si>
    <t>27/8/2025</t>
  </si>
  <si>
    <t>1018</t>
  </si>
  <si>
    <t>0989</t>
  </si>
  <si>
    <t>1015</t>
  </si>
  <si>
    <t>29/8/2025</t>
  </si>
  <si>
    <t>1038</t>
  </si>
  <si>
    <t>SL</t>
  </si>
  <si>
    <t>DATE</t>
  </si>
  <si>
    <t>LR NO</t>
  </si>
  <si>
    <t>INV NO</t>
  </si>
  <si>
    <t>FROM</t>
  </si>
  <si>
    <t>CASE</t>
  </si>
  <si>
    <t>DESTINATION</t>
  </si>
  <si>
    <t>DO/06623</t>
  </si>
  <si>
    <t>DO/06663</t>
  </si>
  <si>
    <t>DO/06796</t>
  </si>
  <si>
    <t>DO/06805</t>
  </si>
  <si>
    <t>DO/06877</t>
  </si>
  <si>
    <t>DO/07020</t>
  </si>
  <si>
    <t>DO/07177</t>
  </si>
  <si>
    <t>DO/07179</t>
  </si>
  <si>
    <t>DO/07310</t>
  </si>
  <si>
    <t>DO/07659</t>
  </si>
  <si>
    <t>DO/07815</t>
  </si>
  <si>
    <t>DO/07849</t>
  </si>
  <si>
    <t>DO/08103</t>
  </si>
  <si>
    <t>DO/08217</t>
  </si>
  <si>
    <t>MA/04519</t>
  </si>
  <si>
    <t>MA/04575</t>
  </si>
  <si>
    <t>MA/04671</t>
  </si>
  <si>
    <t>MA/04685</t>
  </si>
  <si>
    <t>MA/04686</t>
  </si>
  <si>
    <t>MA/04690</t>
  </si>
  <si>
    <t>MA/04738</t>
  </si>
  <si>
    <t>MA/04739</t>
  </si>
  <si>
    <t>MA/05012</t>
  </si>
  <si>
    <t>MA/05038</t>
  </si>
  <si>
    <t>MA/05101</t>
  </si>
  <si>
    <t>MA/05311</t>
  </si>
  <si>
    <t>MA/05312</t>
  </si>
  <si>
    <t>MA/05313</t>
  </si>
  <si>
    <t>MA/05324</t>
  </si>
  <si>
    <t>MA/05466</t>
  </si>
  <si>
    <t>MA/05467</t>
  </si>
  <si>
    <t>MA/05471</t>
  </si>
  <si>
    <t>MA/05631</t>
  </si>
  <si>
    <t>JATNI</t>
  </si>
  <si>
    <t>KENDRAPARA</t>
  </si>
  <si>
    <t>JAJPUR ROAD</t>
  </si>
  <si>
    <t>PATTAMUNDAI</t>
  </si>
  <si>
    <t>PIPILI</t>
  </si>
  <si>
    <t>KHURDA</t>
  </si>
  <si>
    <t>PANIKOILI</t>
  </si>
  <si>
    <t>NIMAPARA</t>
  </si>
  <si>
    <t>JAGATSINGHPUR</t>
  </si>
  <si>
    <t>KARANJIA</t>
  </si>
  <si>
    <t>G UDAYAGIRI</t>
  </si>
  <si>
    <t>BOUDH</t>
  </si>
  <si>
    <t>KEONJHAR</t>
  </si>
  <si>
    <t>ANGUL</t>
  </si>
  <si>
    <t>BALASORE</t>
  </si>
  <si>
    <t>JALESWAR</t>
  </si>
  <si>
    <t>CTC</t>
  </si>
  <si>
    <t>RATE</t>
  </si>
  <si>
    <t>HAM</t>
  </si>
  <si>
    <t>DD.CH.</t>
  </si>
  <si>
    <t>LR.CH.</t>
  </si>
  <si>
    <t>AMOUNT</t>
  </si>
  <si>
    <t>INVOICE
PRAGATI LOGISTICS,SAMANTA SAHI KHUNTIA LANE,8984191006
GST No:21AGHPB9356M1Z9</t>
  </si>
  <si>
    <t xml:space="preserve">JAY TRADING COMPANY
Address: TARACHAND PATNA PITHAPUR 753009,8249126507
GST No:21AAUFJ7666D1Z3
</t>
  </si>
  <si>
    <t>Kindly, verify &amp; confirm within 7 days, else GST will be filed by 20th AUG, 2025. 
GST to be paid by Consignor under Reverse Charge Mechanism(RCM) as per GST.</t>
  </si>
  <si>
    <t>Thanking you for your business.
PRAGATI LOGISTICS</t>
  </si>
  <si>
    <t>(RUPEES EIGHT THOUSAND SEVENTY FOUR ONLY)</t>
  </si>
  <si>
    <t>Bill Date: 31/08/2025
Bill NO : 14497
Total Amount: 8074.00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</si>
</sst>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 applyNumberFormat="1" applyFont="1"/>
    <xf numFmtId="0" fontId="1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0" fillId="0" borderId="0" xfId="0" applyNumberFormat="1" applyFont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0" fontId="2" fillId="0" borderId="1" xfId="0" applyNumberFormat="1" applyFont="1" applyBorder="1" applyAlignment="1">
      <alignment wrapText="1"/>
    </xf>
    <xf numFmtId="0" fontId="2" fillId="0" borderId="1" xfId="0" applyNumberFormat="1" applyFont="1" applyBorder="1"/>
    <xf numFmtId="2" fontId="0" fillId="0" borderId="1" xfId="0" applyNumberFormat="1" applyFont="1" applyBorder="1"/>
    <xf numFmtId="2" fontId="0" fillId="0" borderId="1" xfId="0" applyNumberFormat="1" applyFont="1" applyFill="1" applyBorder="1"/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0" fontId="2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57150</xdr:rowOff>
    </xdr:from>
    <xdr:to>
      <xdr:col>7</xdr:col>
      <xdr:colOff>190500</xdr:colOff>
      <xdr:row>0</xdr:row>
      <xdr:rowOff>1009650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2400" y="57150"/>
          <a:ext cx="389572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>
        <row r="4">
          <cell r="C4" t="str">
            <v>ANGUL</v>
          </cell>
          <cell r="D4">
            <v>66</v>
          </cell>
          <cell r="E4">
            <v>73</v>
          </cell>
        </row>
        <row r="5">
          <cell r="C5" t="str">
            <v>AUL</v>
          </cell>
          <cell r="D5">
            <v>66</v>
          </cell>
          <cell r="E5">
            <v>73</v>
          </cell>
        </row>
        <row r="6">
          <cell r="C6" t="str">
            <v>BALASORE</v>
          </cell>
          <cell r="D6">
            <v>77</v>
          </cell>
          <cell r="E6">
            <v>85</v>
          </cell>
        </row>
        <row r="7">
          <cell r="C7" t="str">
            <v>BALICHANDRAPUR</v>
          </cell>
          <cell r="D7">
            <v>66</v>
          </cell>
          <cell r="E7">
            <v>73</v>
          </cell>
        </row>
        <row r="8">
          <cell r="C8" t="str">
            <v>BARIPADA</v>
          </cell>
          <cell r="D8">
            <v>77</v>
          </cell>
          <cell r="E8">
            <v>85</v>
          </cell>
        </row>
        <row r="9">
          <cell r="C9" t="str">
            <v>BERHAMPUR</v>
          </cell>
          <cell r="D9">
            <v>77</v>
          </cell>
          <cell r="E9">
            <v>85</v>
          </cell>
        </row>
        <row r="10">
          <cell r="C10" t="str">
            <v>BHADRAK</v>
          </cell>
          <cell r="D10">
            <v>72</v>
          </cell>
          <cell r="E10">
            <v>79</v>
          </cell>
        </row>
        <row r="11">
          <cell r="C11" t="str">
            <v>BHUBANESWAR</v>
          </cell>
          <cell r="D11">
            <v>61</v>
          </cell>
          <cell r="E11">
            <v>67</v>
          </cell>
        </row>
        <row r="12">
          <cell r="C12" t="str">
            <v>DHENKANAL</v>
          </cell>
          <cell r="D12">
            <v>66</v>
          </cell>
          <cell r="E12">
            <v>73</v>
          </cell>
        </row>
        <row r="13">
          <cell r="C13" t="str">
            <v>JAJPUR ROAD</v>
          </cell>
          <cell r="D13">
            <v>72</v>
          </cell>
          <cell r="E13">
            <v>79</v>
          </cell>
        </row>
        <row r="14">
          <cell r="C14" t="str">
            <v>JAJPUR TOWN</v>
          </cell>
          <cell r="D14">
            <v>72</v>
          </cell>
          <cell r="E14">
            <v>79</v>
          </cell>
        </row>
        <row r="15">
          <cell r="C15" t="str">
            <v>JALESWAR</v>
          </cell>
          <cell r="D15">
            <v>88</v>
          </cell>
          <cell r="E15">
            <v>97</v>
          </cell>
        </row>
        <row r="16">
          <cell r="C16" t="str">
            <v>JASIPUR</v>
          </cell>
          <cell r="D16">
            <v>88</v>
          </cell>
          <cell r="E16">
            <v>97</v>
          </cell>
        </row>
        <row r="17">
          <cell r="C17" t="str">
            <v>JATNI</v>
          </cell>
          <cell r="D17">
            <v>66</v>
          </cell>
          <cell r="E17">
            <v>73</v>
          </cell>
        </row>
        <row r="18">
          <cell r="C18" t="str">
            <v>KARANJIA</v>
          </cell>
          <cell r="D18">
            <v>88</v>
          </cell>
          <cell r="E18">
            <v>97</v>
          </cell>
        </row>
        <row r="19">
          <cell r="C19" t="str">
            <v>KENDRAPARA</v>
          </cell>
          <cell r="D19">
            <v>66</v>
          </cell>
          <cell r="E19">
            <v>73</v>
          </cell>
        </row>
        <row r="20">
          <cell r="C20" t="str">
            <v>KEONJHAR</v>
          </cell>
          <cell r="D20">
            <v>77</v>
          </cell>
          <cell r="E20">
            <v>85</v>
          </cell>
        </row>
        <row r="21">
          <cell r="C21" t="str">
            <v>KHURDA</v>
          </cell>
          <cell r="D21">
            <v>66</v>
          </cell>
          <cell r="E21">
            <v>73</v>
          </cell>
        </row>
        <row r="22">
          <cell r="C22" t="str">
            <v>NAYAGARH</v>
          </cell>
          <cell r="D22">
            <v>83</v>
          </cell>
          <cell r="E22">
            <v>91</v>
          </cell>
        </row>
        <row r="23">
          <cell r="C23" t="str">
            <v>NIMAPARA</v>
          </cell>
          <cell r="D23">
            <v>66</v>
          </cell>
          <cell r="E23">
            <v>73</v>
          </cell>
        </row>
        <row r="24">
          <cell r="C24" t="str">
            <v>NIRAKARPUR</v>
          </cell>
          <cell r="D24">
            <v>77</v>
          </cell>
          <cell r="E24">
            <v>85</v>
          </cell>
        </row>
        <row r="25">
          <cell r="C25" t="str">
            <v>PARADEEP</v>
          </cell>
          <cell r="D25">
            <v>72</v>
          </cell>
          <cell r="E25">
            <v>79</v>
          </cell>
        </row>
        <row r="26">
          <cell r="C26" t="str">
            <v>PURI</v>
          </cell>
          <cell r="D26">
            <v>66</v>
          </cell>
          <cell r="E26">
            <v>73</v>
          </cell>
        </row>
        <row r="27">
          <cell r="C27" t="str">
            <v>SALIPUR</v>
          </cell>
          <cell r="D27">
            <v>61</v>
          </cell>
          <cell r="E27">
            <v>67</v>
          </cell>
        </row>
        <row r="28">
          <cell r="C28" t="str">
            <v>TIRTOL</v>
          </cell>
          <cell r="D28">
            <v>72</v>
          </cell>
          <cell r="E28">
            <v>79</v>
          </cell>
        </row>
        <row r="29">
          <cell r="C29" t="str">
            <v>TALCHER</v>
          </cell>
          <cell r="D29">
            <v>66</v>
          </cell>
          <cell r="E29">
            <v>73</v>
          </cell>
        </row>
        <row r="30">
          <cell r="C30" t="str">
            <v>BANARPAL</v>
          </cell>
          <cell r="D30">
            <v>66</v>
          </cell>
          <cell r="E30">
            <v>73</v>
          </cell>
        </row>
        <row r="31">
          <cell r="C31" t="str">
            <v>PATTAMUNDAI</v>
          </cell>
          <cell r="D31">
            <v>77</v>
          </cell>
          <cell r="E31">
            <v>85</v>
          </cell>
        </row>
        <row r="32">
          <cell r="C32" t="str">
            <v>MARSHAGHAI</v>
          </cell>
          <cell r="D32">
            <v>72</v>
          </cell>
          <cell r="E32">
            <v>79</v>
          </cell>
        </row>
        <row r="33">
          <cell r="C33" t="str">
            <v>PIPILI</v>
          </cell>
          <cell r="D33">
            <v>61</v>
          </cell>
          <cell r="E33">
            <v>67</v>
          </cell>
        </row>
        <row r="34">
          <cell r="C34" t="str">
            <v>AGARPADA</v>
          </cell>
          <cell r="D34">
            <v>88</v>
          </cell>
          <cell r="E34">
            <v>97</v>
          </cell>
        </row>
        <row r="35">
          <cell r="C35" t="str">
            <v>BOUDH</v>
          </cell>
          <cell r="D35">
            <v>94</v>
          </cell>
          <cell r="E35">
            <v>103</v>
          </cell>
        </row>
        <row r="36">
          <cell r="C36" t="str">
            <v>JHARSUGUDA</v>
          </cell>
          <cell r="D36">
            <v>77</v>
          </cell>
          <cell r="E36">
            <v>85</v>
          </cell>
        </row>
        <row r="37">
          <cell r="C37" t="str">
            <v>ROURKELA</v>
          </cell>
          <cell r="D37">
            <v>83</v>
          </cell>
          <cell r="E37">
            <v>91</v>
          </cell>
        </row>
        <row r="38">
          <cell r="C38" t="str">
            <v>RAIRANGPUR</v>
          </cell>
          <cell r="D38">
            <v>94</v>
          </cell>
          <cell r="E38">
            <v>103</v>
          </cell>
        </row>
        <row r="39">
          <cell r="C39" t="str">
            <v>BARI</v>
          </cell>
          <cell r="D39">
            <v>72</v>
          </cell>
          <cell r="E39">
            <v>79</v>
          </cell>
        </row>
        <row r="40">
          <cell r="C40" t="str">
            <v>JAGATSINGHPUR</v>
          </cell>
          <cell r="D40">
            <v>66</v>
          </cell>
          <cell r="E40">
            <v>73</v>
          </cell>
        </row>
        <row r="41">
          <cell r="C41" t="str">
            <v>PARALAKHEMUNDI</v>
          </cell>
          <cell r="D41">
            <v>116</v>
          </cell>
          <cell r="E41">
            <v>128</v>
          </cell>
        </row>
        <row r="42">
          <cell r="C42" t="str">
            <v>SORO</v>
          </cell>
          <cell r="D42">
            <v>77</v>
          </cell>
          <cell r="E42">
            <v>85</v>
          </cell>
        </row>
        <row r="43">
          <cell r="C43" t="str">
            <v>KHARIAR ROAD</v>
          </cell>
          <cell r="D43">
            <v>110</v>
          </cell>
          <cell r="E43">
            <v>121</v>
          </cell>
        </row>
        <row r="44">
          <cell r="C44" t="str">
            <v>ANANDAPUR</v>
          </cell>
          <cell r="D44">
            <v>83</v>
          </cell>
          <cell r="E44">
            <v>91</v>
          </cell>
        </row>
        <row r="45">
          <cell r="C45" t="str">
            <v>BOLANGIR</v>
          </cell>
          <cell r="D45">
            <v>83</v>
          </cell>
          <cell r="E45">
            <v>91</v>
          </cell>
        </row>
        <row r="46">
          <cell r="C46" t="str">
            <v>PICHUKULI</v>
          </cell>
          <cell r="D46">
            <v>83</v>
          </cell>
          <cell r="E46">
            <v>91</v>
          </cell>
        </row>
        <row r="47">
          <cell r="C47" t="str">
            <v>JEYPORE</v>
          </cell>
          <cell r="D47">
            <v>94</v>
          </cell>
          <cell r="E47">
            <v>103</v>
          </cell>
        </row>
        <row r="48">
          <cell r="C48" t="str">
            <v>CHANDIKHOL</v>
          </cell>
          <cell r="D48">
            <v>61</v>
          </cell>
          <cell r="E48">
            <v>67</v>
          </cell>
        </row>
        <row r="49">
          <cell r="C49" t="str">
            <v>BALIGUDA</v>
          </cell>
          <cell r="D49">
            <v>115</v>
          </cell>
          <cell r="E49">
            <v>127</v>
          </cell>
        </row>
        <row r="50">
          <cell r="C50" t="str">
            <v>BHANJANAGAR</v>
          </cell>
          <cell r="D50">
            <v>110</v>
          </cell>
          <cell r="E50">
            <v>121</v>
          </cell>
        </row>
        <row r="51">
          <cell r="C51" t="str">
            <v>SAMBALPUR</v>
          </cell>
          <cell r="D51">
            <v>75</v>
          </cell>
          <cell r="E51">
            <v>83</v>
          </cell>
        </row>
        <row r="52">
          <cell r="C52" t="str">
            <v>NABARANGPUR</v>
          </cell>
          <cell r="D52">
            <v>120</v>
          </cell>
          <cell r="E52">
            <v>132</v>
          </cell>
        </row>
        <row r="53">
          <cell r="C53" t="str">
            <v>THARMAL</v>
          </cell>
          <cell r="D53">
            <v>66</v>
          </cell>
          <cell r="E53">
            <v>73</v>
          </cell>
        </row>
        <row r="54">
          <cell r="C54" t="str">
            <v>HARIPURHAT</v>
          </cell>
          <cell r="D54">
            <v>72</v>
          </cell>
          <cell r="E54">
            <v>79</v>
          </cell>
        </row>
        <row r="55">
          <cell r="C55" t="str">
            <v>JAYPATNA</v>
          </cell>
          <cell r="D55">
            <v>110</v>
          </cell>
          <cell r="E55">
            <v>121</v>
          </cell>
        </row>
        <row r="56">
          <cell r="C56" t="str">
            <v>BALIAPAL</v>
          </cell>
          <cell r="D56">
            <v>110</v>
          </cell>
          <cell r="E56">
            <v>121</v>
          </cell>
        </row>
        <row r="57">
          <cell r="C57" t="str">
            <v>RAJ SUNAKHALA</v>
          </cell>
          <cell r="D57">
            <v>83</v>
          </cell>
          <cell r="E57">
            <v>91</v>
          </cell>
        </row>
        <row r="58">
          <cell r="C58" t="str">
            <v>JHUMPURA</v>
          </cell>
          <cell r="D58">
            <v>85</v>
          </cell>
          <cell r="E58">
            <v>94</v>
          </cell>
        </row>
        <row r="59">
          <cell r="C59" t="str">
            <v>BOINDA</v>
          </cell>
          <cell r="D59">
            <v>110</v>
          </cell>
          <cell r="E59">
            <v>121</v>
          </cell>
        </row>
      </sheetData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40"/>
  <sheetViews>
    <sheetView tabSelected="1" workbookViewId="0">
      <selection activeCell="O6" sqref="O6"/>
    </sheetView>
  </sheetViews>
  <sheetFormatPr defaultRowHeight="15"/>
  <cols>
    <col min="1" max="1" width="3" bestFit="1" customWidth="1"/>
    <col min="2" max="2" width="9.7109375" bestFit="1" customWidth="1"/>
    <col min="3" max="3" width="9.85546875" bestFit="1" customWidth="1"/>
    <col min="4" max="4" width="7.5703125" bestFit="1" customWidth="1"/>
    <col min="5" max="5" width="6.42578125" bestFit="1" customWidth="1"/>
    <col min="6" max="6" width="15.85546875" bestFit="1" customWidth="1"/>
    <col min="7" max="7" width="5.42578125" bestFit="1" customWidth="1"/>
    <col min="8" max="8" width="6.5703125" bestFit="1" customWidth="1"/>
    <col min="9" max="9" width="5.5703125" bestFit="1" customWidth="1"/>
    <col min="10" max="10" width="7.140625" bestFit="1" customWidth="1"/>
    <col min="11" max="11" width="6.5703125" bestFit="1" customWidth="1"/>
  </cols>
  <sheetData>
    <row r="1" spans="1:12" s="5" customFormat="1" ht="90" customHeight="1">
      <c r="A1" s="14"/>
      <c r="B1" s="14"/>
      <c r="C1" s="14"/>
      <c r="D1" s="14"/>
      <c r="E1" s="14"/>
      <c r="F1" s="14"/>
      <c r="G1" s="14"/>
      <c r="H1" s="14"/>
      <c r="I1" s="15" t="s">
        <v>111</v>
      </c>
      <c r="J1" s="15"/>
      <c r="K1" s="15"/>
      <c r="L1" s="15"/>
    </row>
    <row r="2" spans="1:12" s="5" customFormat="1" ht="66" customHeight="1">
      <c r="A2" s="16" t="s">
        <v>112</v>
      </c>
      <c r="B2" s="17"/>
      <c r="C2" s="17"/>
      <c r="D2" s="17"/>
      <c r="E2" s="17"/>
      <c r="F2" s="17"/>
      <c r="G2" s="17"/>
      <c r="H2" s="18"/>
      <c r="I2" s="19" t="s">
        <v>116</v>
      </c>
      <c r="J2" s="20"/>
      <c r="K2" s="20"/>
      <c r="L2" s="20"/>
    </row>
    <row r="3" spans="1:12" s="1" customFormat="1">
      <c r="A3" s="3" t="s">
        <v>49</v>
      </c>
      <c r="B3" s="3" t="s">
        <v>50</v>
      </c>
      <c r="C3" s="3" t="s">
        <v>51</v>
      </c>
      <c r="D3" s="3" t="s">
        <v>52</v>
      </c>
      <c r="E3" s="3" t="s">
        <v>53</v>
      </c>
      <c r="F3" s="3" t="s">
        <v>55</v>
      </c>
      <c r="G3" s="3" t="s">
        <v>54</v>
      </c>
      <c r="H3" s="4" t="s">
        <v>106</v>
      </c>
      <c r="I3" s="4" t="s">
        <v>107</v>
      </c>
      <c r="J3" s="4" t="s">
        <v>108</v>
      </c>
      <c r="K3" s="4" t="s">
        <v>109</v>
      </c>
      <c r="L3" s="4" t="s">
        <v>110</v>
      </c>
    </row>
    <row r="4" spans="1:12">
      <c r="A4" s="2">
        <v>1</v>
      </c>
      <c r="B4" s="2" t="s">
        <v>0</v>
      </c>
      <c r="C4" s="2" t="s">
        <v>56</v>
      </c>
      <c r="D4" s="2" t="s">
        <v>1</v>
      </c>
      <c r="E4" s="2" t="s">
        <v>105</v>
      </c>
      <c r="F4" s="2" t="s">
        <v>89</v>
      </c>
      <c r="G4" s="2">
        <v>2</v>
      </c>
      <c r="H4" s="11">
        <f>VLOOKUP(F4,'[1]JAY TRADING'!$C$4:$E$59,3,FALSE)</f>
        <v>73</v>
      </c>
      <c r="I4" s="11">
        <f>G4*2</f>
        <v>4</v>
      </c>
      <c r="J4" s="10">
        <f>G4*8</f>
        <v>16</v>
      </c>
      <c r="K4" s="10">
        <v>30</v>
      </c>
      <c r="L4" s="10">
        <f>G4*H4+I4+J4+K4</f>
        <v>196</v>
      </c>
    </row>
    <row r="5" spans="1:12">
      <c r="A5" s="2">
        <v>2</v>
      </c>
      <c r="B5" s="2" t="s">
        <v>0</v>
      </c>
      <c r="C5" s="2" t="s">
        <v>71</v>
      </c>
      <c r="D5" s="2" t="s">
        <v>27</v>
      </c>
      <c r="E5" s="2" t="s">
        <v>105</v>
      </c>
      <c r="F5" s="2" t="s">
        <v>99</v>
      </c>
      <c r="G5" s="2">
        <v>2</v>
      </c>
      <c r="H5" s="11">
        <v>125</v>
      </c>
      <c r="I5" s="11">
        <f t="shared" ref="I5:I36" si="0">G5*2</f>
        <v>4</v>
      </c>
      <c r="J5" s="10">
        <f t="shared" ref="J5:J36" si="1">G5*8</f>
        <v>16</v>
      </c>
      <c r="K5" s="10">
        <v>30</v>
      </c>
      <c r="L5" s="10">
        <f t="shared" ref="L5:L36" si="2">G5*H5+I5+J5+K5</f>
        <v>300</v>
      </c>
    </row>
    <row r="6" spans="1:12">
      <c r="A6" s="2">
        <v>3</v>
      </c>
      <c r="B6" s="2" t="s">
        <v>2</v>
      </c>
      <c r="C6" s="2" t="s">
        <v>57</v>
      </c>
      <c r="D6" s="2" t="s">
        <v>3</v>
      </c>
      <c r="E6" s="2" t="s">
        <v>105</v>
      </c>
      <c r="F6" s="2" t="s">
        <v>90</v>
      </c>
      <c r="G6" s="2">
        <v>2</v>
      </c>
      <c r="H6" s="11">
        <f>VLOOKUP(F6,'[1]JAY TRADING'!$C$4:$E$59,3,FALSE)</f>
        <v>73</v>
      </c>
      <c r="I6" s="11">
        <f t="shared" si="0"/>
        <v>4</v>
      </c>
      <c r="J6" s="10">
        <f t="shared" si="1"/>
        <v>16</v>
      </c>
      <c r="K6" s="10">
        <v>30</v>
      </c>
      <c r="L6" s="10">
        <f t="shared" si="2"/>
        <v>196</v>
      </c>
    </row>
    <row r="7" spans="1:12">
      <c r="A7" s="2">
        <v>4</v>
      </c>
      <c r="B7" s="2" t="s">
        <v>2</v>
      </c>
      <c r="C7" s="2" t="s">
        <v>70</v>
      </c>
      <c r="D7" s="2" t="s">
        <v>26</v>
      </c>
      <c r="E7" s="2" t="s">
        <v>105</v>
      </c>
      <c r="F7" s="2" t="s">
        <v>98</v>
      </c>
      <c r="G7" s="2">
        <v>1</v>
      </c>
      <c r="H7" s="11">
        <f>VLOOKUP(F7,'[1]JAY TRADING'!$C$4:$E$59,3,FALSE)</f>
        <v>97</v>
      </c>
      <c r="I7" s="11">
        <f t="shared" si="0"/>
        <v>2</v>
      </c>
      <c r="J7" s="10">
        <f t="shared" si="1"/>
        <v>8</v>
      </c>
      <c r="K7" s="10">
        <v>30</v>
      </c>
      <c r="L7" s="10">
        <f t="shared" si="2"/>
        <v>137</v>
      </c>
    </row>
    <row r="8" spans="1:12">
      <c r="A8" s="2">
        <v>5</v>
      </c>
      <c r="B8" s="2" t="s">
        <v>2</v>
      </c>
      <c r="C8" s="2" t="s">
        <v>72</v>
      </c>
      <c r="D8" s="2" t="s">
        <v>28</v>
      </c>
      <c r="E8" s="2" t="s">
        <v>105</v>
      </c>
      <c r="F8" s="2" t="s">
        <v>100</v>
      </c>
      <c r="G8" s="2">
        <v>2</v>
      </c>
      <c r="H8" s="11">
        <f>VLOOKUP(F8,'[1]JAY TRADING'!$C$4:$E$59,3,FALSE)</f>
        <v>103</v>
      </c>
      <c r="I8" s="11">
        <f t="shared" si="0"/>
        <v>4</v>
      </c>
      <c r="J8" s="10">
        <f t="shared" si="1"/>
        <v>16</v>
      </c>
      <c r="K8" s="10">
        <v>30</v>
      </c>
      <c r="L8" s="10">
        <f t="shared" si="2"/>
        <v>256</v>
      </c>
    </row>
    <row r="9" spans="1:12">
      <c r="A9" s="2">
        <v>6</v>
      </c>
      <c r="B9" s="2" t="s">
        <v>4</v>
      </c>
      <c r="C9" s="2" t="s">
        <v>58</v>
      </c>
      <c r="D9" s="2" t="s">
        <v>5</v>
      </c>
      <c r="E9" s="2" t="s">
        <v>105</v>
      </c>
      <c r="F9" s="2" t="s">
        <v>91</v>
      </c>
      <c r="G9" s="2">
        <v>2</v>
      </c>
      <c r="H9" s="11">
        <f>VLOOKUP(F9,'[1]JAY TRADING'!$C$4:$E$59,3,FALSE)</f>
        <v>79</v>
      </c>
      <c r="I9" s="11">
        <f t="shared" si="0"/>
        <v>4</v>
      </c>
      <c r="J9" s="10">
        <f t="shared" si="1"/>
        <v>16</v>
      </c>
      <c r="K9" s="10">
        <v>30</v>
      </c>
      <c r="L9" s="10">
        <f t="shared" si="2"/>
        <v>208</v>
      </c>
    </row>
    <row r="10" spans="1:12">
      <c r="A10" s="2">
        <v>7</v>
      </c>
      <c r="B10" s="2" t="s">
        <v>6</v>
      </c>
      <c r="C10" s="2" t="s">
        <v>59</v>
      </c>
      <c r="D10" s="2" t="s">
        <v>7</v>
      </c>
      <c r="E10" s="2" t="s">
        <v>105</v>
      </c>
      <c r="F10" s="2" t="s">
        <v>92</v>
      </c>
      <c r="G10" s="2">
        <v>3</v>
      </c>
      <c r="H10" s="11">
        <f>VLOOKUP(F10,'[1]JAY TRADING'!$C$4:$E$59,3,FALSE)</f>
        <v>85</v>
      </c>
      <c r="I10" s="11">
        <f t="shared" si="0"/>
        <v>6</v>
      </c>
      <c r="J10" s="10">
        <f t="shared" si="1"/>
        <v>24</v>
      </c>
      <c r="K10" s="10">
        <v>30</v>
      </c>
      <c r="L10" s="10">
        <f t="shared" si="2"/>
        <v>315</v>
      </c>
    </row>
    <row r="11" spans="1:12">
      <c r="A11" s="2">
        <v>8</v>
      </c>
      <c r="B11" s="2" t="s">
        <v>6</v>
      </c>
      <c r="C11" s="2" t="s">
        <v>60</v>
      </c>
      <c r="D11" s="2" t="s">
        <v>8</v>
      </c>
      <c r="E11" s="2" t="s">
        <v>105</v>
      </c>
      <c r="F11" s="2" t="s">
        <v>90</v>
      </c>
      <c r="G11" s="2">
        <v>1</v>
      </c>
      <c r="H11" s="11">
        <f>VLOOKUP(F11,'[1]JAY TRADING'!$C$4:$E$59,3,FALSE)</f>
        <v>73</v>
      </c>
      <c r="I11" s="11">
        <f t="shared" si="0"/>
        <v>2</v>
      </c>
      <c r="J11" s="10">
        <f t="shared" si="1"/>
        <v>8</v>
      </c>
      <c r="K11" s="10">
        <v>30</v>
      </c>
      <c r="L11" s="10">
        <f t="shared" si="2"/>
        <v>113</v>
      </c>
    </row>
    <row r="12" spans="1:12">
      <c r="A12" s="2">
        <v>9</v>
      </c>
      <c r="B12" s="2" t="s">
        <v>6</v>
      </c>
      <c r="C12" s="2" t="s">
        <v>73</v>
      </c>
      <c r="D12" s="2" t="s">
        <v>29</v>
      </c>
      <c r="E12" s="2" t="s">
        <v>105</v>
      </c>
      <c r="F12" s="2" t="s">
        <v>101</v>
      </c>
      <c r="G12" s="2">
        <v>3</v>
      </c>
      <c r="H12" s="11">
        <f>VLOOKUP(F12,'[1]JAY TRADING'!$C$4:$E$59,3,FALSE)</f>
        <v>85</v>
      </c>
      <c r="I12" s="11">
        <f t="shared" si="0"/>
        <v>6</v>
      </c>
      <c r="J12" s="10">
        <f t="shared" si="1"/>
        <v>24</v>
      </c>
      <c r="K12" s="10">
        <v>30</v>
      </c>
      <c r="L12" s="10">
        <f t="shared" si="2"/>
        <v>315</v>
      </c>
    </row>
    <row r="13" spans="1:12">
      <c r="A13" s="2">
        <v>10</v>
      </c>
      <c r="B13" s="2" t="s">
        <v>6</v>
      </c>
      <c r="C13" s="2" t="s">
        <v>74</v>
      </c>
      <c r="D13" s="2" t="s">
        <v>30</v>
      </c>
      <c r="E13" s="2" t="s">
        <v>105</v>
      </c>
      <c r="F13" s="2" t="s">
        <v>101</v>
      </c>
      <c r="G13" s="2">
        <v>2</v>
      </c>
      <c r="H13" s="11">
        <f>VLOOKUP(F13,'[1]JAY TRADING'!$C$4:$E$59,3,FALSE)</f>
        <v>85</v>
      </c>
      <c r="I13" s="11">
        <f t="shared" si="0"/>
        <v>4</v>
      </c>
      <c r="J13" s="10">
        <f t="shared" si="1"/>
        <v>16</v>
      </c>
      <c r="K13" s="10">
        <v>30</v>
      </c>
      <c r="L13" s="10">
        <f t="shared" si="2"/>
        <v>220</v>
      </c>
    </row>
    <row r="14" spans="1:12">
      <c r="A14" s="2">
        <v>11</v>
      </c>
      <c r="B14" s="2" t="s">
        <v>6</v>
      </c>
      <c r="C14" s="2" t="s">
        <v>75</v>
      </c>
      <c r="D14" s="2" t="s">
        <v>31</v>
      </c>
      <c r="E14" s="2" t="s">
        <v>105</v>
      </c>
      <c r="F14" s="2" t="s">
        <v>102</v>
      </c>
      <c r="G14" s="2">
        <v>3</v>
      </c>
      <c r="H14" s="11">
        <f>VLOOKUP(F14,'[1]JAY TRADING'!$C$4:$E$59,3,FALSE)</f>
        <v>73</v>
      </c>
      <c r="I14" s="11">
        <f t="shared" si="0"/>
        <v>6</v>
      </c>
      <c r="J14" s="10">
        <f t="shared" si="1"/>
        <v>24</v>
      </c>
      <c r="K14" s="10">
        <v>30</v>
      </c>
      <c r="L14" s="10">
        <f t="shared" si="2"/>
        <v>279</v>
      </c>
    </row>
    <row r="15" spans="1:12">
      <c r="A15" s="2">
        <v>12</v>
      </c>
      <c r="B15" s="2" t="s">
        <v>9</v>
      </c>
      <c r="C15" s="2" t="s">
        <v>76</v>
      </c>
      <c r="D15" s="2" t="s">
        <v>32</v>
      </c>
      <c r="E15" s="2" t="s">
        <v>105</v>
      </c>
      <c r="F15" s="2" t="s">
        <v>102</v>
      </c>
      <c r="G15" s="2">
        <v>1</v>
      </c>
      <c r="H15" s="11">
        <f>VLOOKUP(F15,'[1]JAY TRADING'!$C$4:$E$59,3,FALSE)</f>
        <v>73</v>
      </c>
      <c r="I15" s="11">
        <f t="shared" si="0"/>
        <v>2</v>
      </c>
      <c r="J15" s="10">
        <f t="shared" si="1"/>
        <v>8</v>
      </c>
      <c r="K15" s="10">
        <v>30</v>
      </c>
      <c r="L15" s="10">
        <f t="shared" si="2"/>
        <v>113</v>
      </c>
    </row>
    <row r="16" spans="1:12">
      <c r="A16" s="2">
        <v>13</v>
      </c>
      <c r="B16" s="2" t="s">
        <v>9</v>
      </c>
      <c r="C16" s="2" t="s">
        <v>77</v>
      </c>
      <c r="D16" s="2" t="s">
        <v>33</v>
      </c>
      <c r="E16" s="2" t="s">
        <v>105</v>
      </c>
      <c r="F16" s="2" t="s">
        <v>103</v>
      </c>
      <c r="G16" s="2">
        <v>2</v>
      </c>
      <c r="H16" s="11">
        <f>VLOOKUP(F16,'[1]JAY TRADING'!$C$4:$E$59,3,FALSE)</f>
        <v>85</v>
      </c>
      <c r="I16" s="11">
        <f t="shared" si="0"/>
        <v>4</v>
      </c>
      <c r="J16" s="10">
        <f t="shared" si="1"/>
        <v>16</v>
      </c>
      <c r="K16" s="10">
        <v>30</v>
      </c>
      <c r="L16" s="10">
        <f t="shared" si="2"/>
        <v>220</v>
      </c>
    </row>
    <row r="17" spans="1:12">
      <c r="A17" s="2">
        <v>14</v>
      </c>
      <c r="B17" s="2" t="s">
        <v>10</v>
      </c>
      <c r="C17" s="2" t="s">
        <v>61</v>
      </c>
      <c r="D17" s="2" t="s">
        <v>11</v>
      </c>
      <c r="E17" s="2" t="s">
        <v>105</v>
      </c>
      <c r="F17" s="2" t="s">
        <v>91</v>
      </c>
      <c r="G17" s="2">
        <v>3</v>
      </c>
      <c r="H17" s="11">
        <f>VLOOKUP(F17,'[1]JAY TRADING'!$C$4:$E$59,3,FALSE)</f>
        <v>79</v>
      </c>
      <c r="I17" s="11">
        <f t="shared" si="0"/>
        <v>6</v>
      </c>
      <c r="J17" s="10">
        <f t="shared" si="1"/>
        <v>24</v>
      </c>
      <c r="K17" s="10">
        <v>30</v>
      </c>
      <c r="L17" s="10">
        <f t="shared" si="2"/>
        <v>297</v>
      </c>
    </row>
    <row r="18" spans="1:12">
      <c r="A18" s="2">
        <v>15</v>
      </c>
      <c r="B18" s="2" t="s">
        <v>12</v>
      </c>
      <c r="C18" s="2" t="s">
        <v>62</v>
      </c>
      <c r="D18" s="2" t="s">
        <v>13</v>
      </c>
      <c r="E18" s="2" t="s">
        <v>105</v>
      </c>
      <c r="F18" s="2" t="s">
        <v>93</v>
      </c>
      <c r="G18" s="2">
        <v>1</v>
      </c>
      <c r="H18" s="11">
        <f>VLOOKUP(F18,'[1]JAY TRADING'!$C$4:$E$59,3,FALSE)</f>
        <v>67</v>
      </c>
      <c r="I18" s="11">
        <f t="shared" si="0"/>
        <v>2</v>
      </c>
      <c r="J18" s="10">
        <f t="shared" si="1"/>
        <v>8</v>
      </c>
      <c r="K18" s="10">
        <v>30</v>
      </c>
      <c r="L18" s="10">
        <f t="shared" si="2"/>
        <v>107</v>
      </c>
    </row>
    <row r="19" spans="1:12">
      <c r="A19" s="2">
        <v>16</v>
      </c>
      <c r="B19" s="2" t="s">
        <v>12</v>
      </c>
      <c r="C19" s="2" t="s">
        <v>63</v>
      </c>
      <c r="D19" s="2" t="s">
        <v>14</v>
      </c>
      <c r="E19" s="2" t="s">
        <v>105</v>
      </c>
      <c r="F19" s="2" t="s">
        <v>94</v>
      </c>
      <c r="G19" s="2">
        <v>2</v>
      </c>
      <c r="H19" s="11">
        <f>VLOOKUP(F19,'[1]JAY TRADING'!$C$4:$E$59,3,FALSE)</f>
        <v>73</v>
      </c>
      <c r="I19" s="11">
        <f t="shared" si="0"/>
        <v>4</v>
      </c>
      <c r="J19" s="10">
        <f t="shared" si="1"/>
        <v>16</v>
      </c>
      <c r="K19" s="10">
        <v>30</v>
      </c>
      <c r="L19" s="10">
        <f t="shared" si="2"/>
        <v>196</v>
      </c>
    </row>
    <row r="20" spans="1:12">
      <c r="A20" s="2">
        <v>17</v>
      </c>
      <c r="B20" s="2" t="s">
        <v>15</v>
      </c>
      <c r="C20" s="2" t="s">
        <v>64</v>
      </c>
      <c r="D20" s="2" t="s">
        <v>16</v>
      </c>
      <c r="E20" s="2" t="s">
        <v>105</v>
      </c>
      <c r="F20" s="2" t="s">
        <v>94</v>
      </c>
      <c r="G20" s="2">
        <v>3</v>
      </c>
      <c r="H20" s="11">
        <f>VLOOKUP(F20,'[1]JAY TRADING'!$C$4:$E$59,3,FALSE)</f>
        <v>73</v>
      </c>
      <c r="I20" s="11">
        <f t="shared" si="0"/>
        <v>6</v>
      </c>
      <c r="J20" s="10">
        <f t="shared" si="1"/>
        <v>24</v>
      </c>
      <c r="K20" s="10">
        <v>30</v>
      </c>
      <c r="L20" s="10">
        <f t="shared" si="2"/>
        <v>279</v>
      </c>
    </row>
    <row r="21" spans="1:12">
      <c r="A21" s="2">
        <v>18</v>
      </c>
      <c r="B21" s="2" t="s">
        <v>15</v>
      </c>
      <c r="C21" s="2" t="s">
        <v>78</v>
      </c>
      <c r="D21" s="2" t="s">
        <v>34</v>
      </c>
      <c r="E21" s="2" t="s">
        <v>105</v>
      </c>
      <c r="F21" s="2" t="s">
        <v>98</v>
      </c>
      <c r="G21" s="2">
        <v>2</v>
      </c>
      <c r="H21" s="11">
        <f>VLOOKUP(F21,'[1]JAY TRADING'!$C$4:$E$59,3,FALSE)</f>
        <v>97</v>
      </c>
      <c r="I21" s="11">
        <f t="shared" si="0"/>
        <v>4</v>
      </c>
      <c r="J21" s="10">
        <f t="shared" si="1"/>
        <v>16</v>
      </c>
      <c r="K21" s="10">
        <v>30</v>
      </c>
      <c r="L21" s="10">
        <f t="shared" si="2"/>
        <v>244</v>
      </c>
    </row>
    <row r="22" spans="1:12">
      <c r="A22" s="2">
        <v>19</v>
      </c>
      <c r="B22" s="2" t="s">
        <v>35</v>
      </c>
      <c r="C22" s="2" t="s">
        <v>79</v>
      </c>
      <c r="D22" s="2" t="s">
        <v>36</v>
      </c>
      <c r="E22" s="2" t="s">
        <v>105</v>
      </c>
      <c r="F22" s="2" t="s">
        <v>103</v>
      </c>
      <c r="G22" s="2">
        <v>10</v>
      </c>
      <c r="H22" s="11">
        <f>VLOOKUP(F22,'[1]JAY TRADING'!$C$4:$E$59,3,FALSE)</f>
        <v>85</v>
      </c>
      <c r="I22" s="11">
        <f t="shared" si="0"/>
        <v>20</v>
      </c>
      <c r="J22" s="10">
        <f t="shared" si="1"/>
        <v>80</v>
      </c>
      <c r="K22" s="10">
        <v>30</v>
      </c>
      <c r="L22" s="10">
        <f t="shared" si="2"/>
        <v>980</v>
      </c>
    </row>
    <row r="23" spans="1:12">
      <c r="A23" s="2">
        <v>20</v>
      </c>
      <c r="B23" s="2" t="s">
        <v>37</v>
      </c>
      <c r="C23" s="2" t="s">
        <v>80</v>
      </c>
      <c r="D23" s="2" t="s">
        <v>38</v>
      </c>
      <c r="E23" s="2" t="s">
        <v>105</v>
      </c>
      <c r="F23" s="2" t="s">
        <v>103</v>
      </c>
      <c r="G23" s="2">
        <v>3</v>
      </c>
      <c r="H23" s="11">
        <f>VLOOKUP(F23,'[1]JAY TRADING'!$C$4:$E$59,3,FALSE)</f>
        <v>85</v>
      </c>
      <c r="I23" s="11">
        <f t="shared" si="0"/>
        <v>6</v>
      </c>
      <c r="J23" s="10">
        <f t="shared" si="1"/>
        <v>24</v>
      </c>
      <c r="K23" s="10">
        <v>30</v>
      </c>
      <c r="L23" s="10">
        <f t="shared" si="2"/>
        <v>315</v>
      </c>
    </row>
    <row r="24" spans="1:12">
      <c r="A24" s="2">
        <v>21</v>
      </c>
      <c r="B24" s="2" t="s">
        <v>17</v>
      </c>
      <c r="C24" s="2" t="s">
        <v>65</v>
      </c>
      <c r="D24" s="2" t="s">
        <v>18</v>
      </c>
      <c r="E24" s="2" t="s">
        <v>105</v>
      </c>
      <c r="F24" s="2" t="s">
        <v>95</v>
      </c>
      <c r="G24" s="2">
        <v>3</v>
      </c>
      <c r="H24" s="11">
        <v>79</v>
      </c>
      <c r="I24" s="11">
        <f t="shared" si="0"/>
        <v>6</v>
      </c>
      <c r="J24" s="10">
        <f t="shared" si="1"/>
        <v>24</v>
      </c>
      <c r="K24" s="10">
        <v>30</v>
      </c>
      <c r="L24" s="10">
        <f t="shared" si="2"/>
        <v>297</v>
      </c>
    </row>
    <row r="25" spans="1:12">
      <c r="A25" s="2">
        <v>22</v>
      </c>
      <c r="B25" s="2" t="s">
        <v>19</v>
      </c>
      <c r="C25" s="2" t="s">
        <v>66</v>
      </c>
      <c r="D25" s="2" t="s">
        <v>20</v>
      </c>
      <c r="E25" s="2" t="s">
        <v>105</v>
      </c>
      <c r="F25" s="2" t="s">
        <v>94</v>
      </c>
      <c r="G25" s="2">
        <v>2</v>
      </c>
      <c r="H25" s="11">
        <f>VLOOKUP(F25,'[1]JAY TRADING'!$C$4:$E$59,3,FALSE)</f>
        <v>73</v>
      </c>
      <c r="I25" s="11">
        <f t="shared" si="0"/>
        <v>4</v>
      </c>
      <c r="J25" s="10">
        <f t="shared" si="1"/>
        <v>16</v>
      </c>
      <c r="K25" s="10">
        <v>30</v>
      </c>
      <c r="L25" s="10">
        <f t="shared" si="2"/>
        <v>196</v>
      </c>
    </row>
    <row r="26" spans="1:12">
      <c r="A26" s="2">
        <v>23</v>
      </c>
      <c r="B26" s="2" t="s">
        <v>19</v>
      </c>
      <c r="C26" s="2" t="s">
        <v>67</v>
      </c>
      <c r="D26" s="2" t="s">
        <v>21</v>
      </c>
      <c r="E26" s="2" t="s">
        <v>105</v>
      </c>
      <c r="F26" s="2" t="s">
        <v>96</v>
      </c>
      <c r="G26" s="2">
        <v>1</v>
      </c>
      <c r="H26" s="11">
        <f>VLOOKUP(F26,'[1]JAY TRADING'!$C$4:$E$59,3,FALSE)</f>
        <v>73</v>
      </c>
      <c r="I26" s="11">
        <f t="shared" si="0"/>
        <v>2</v>
      </c>
      <c r="J26" s="10">
        <f t="shared" si="1"/>
        <v>8</v>
      </c>
      <c r="K26" s="10">
        <v>30</v>
      </c>
      <c r="L26" s="10">
        <f t="shared" si="2"/>
        <v>113</v>
      </c>
    </row>
    <row r="27" spans="1:12">
      <c r="A27" s="2">
        <v>24</v>
      </c>
      <c r="B27" s="2" t="s">
        <v>19</v>
      </c>
      <c r="C27" s="2" t="s">
        <v>81</v>
      </c>
      <c r="D27" s="2" t="s">
        <v>39</v>
      </c>
      <c r="E27" s="2" t="s">
        <v>105</v>
      </c>
      <c r="F27" s="2" t="s">
        <v>103</v>
      </c>
      <c r="G27" s="2">
        <v>1</v>
      </c>
      <c r="H27" s="11">
        <f>VLOOKUP(F27,'[1]JAY TRADING'!$C$4:$E$59,3,FALSE)</f>
        <v>85</v>
      </c>
      <c r="I27" s="11">
        <f t="shared" si="0"/>
        <v>2</v>
      </c>
      <c r="J27" s="10">
        <f t="shared" si="1"/>
        <v>8</v>
      </c>
      <c r="K27" s="10">
        <v>30</v>
      </c>
      <c r="L27" s="10">
        <f t="shared" si="2"/>
        <v>125</v>
      </c>
    </row>
    <row r="28" spans="1:12">
      <c r="A28" s="2">
        <v>25</v>
      </c>
      <c r="B28" s="2" t="s">
        <v>19</v>
      </c>
      <c r="C28" s="2" t="s">
        <v>82</v>
      </c>
      <c r="D28" s="2" t="s">
        <v>40</v>
      </c>
      <c r="E28" s="2" t="s">
        <v>105</v>
      </c>
      <c r="F28" s="2" t="s">
        <v>102</v>
      </c>
      <c r="G28" s="2">
        <v>2</v>
      </c>
      <c r="H28" s="11">
        <f>VLOOKUP(F28,'[1]JAY TRADING'!$C$4:$E$59,3,FALSE)</f>
        <v>73</v>
      </c>
      <c r="I28" s="11">
        <f t="shared" si="0"/>
        <v>4</v>
      </c>
      <c r="J28" s="10">
        <f t="shared" si="1"/>
        <v>16</v>
      </c>
      <c r="K28" s="10">
        <v>30</v>
      </c>
      <c r="L28" s="10">
        <f t="shared" si="2"/>
        <v>196</v>
      </c>
    </row>
    <row r="29" spans="1:12">
      <c r="A29" s="2">
        <v>26</v>
      </c>
      <c r="B29" s="2" t="s">
        <v>19</v>
      </c>
      <c r="C29" s="2" t="s">
        <v>83</v>
      </c>
      <c r="D29" s="2" t="s">
        <v>41</v>
      </c>
      <c r="E29" s="2" t="s">
        <v>105</v>
      </c>
      <c r="F29" s="2" t="s">
        <v>102</v>
      </c>
      <c r="G29" s="2">
        <v>1</v>
      </c>
      <c r="H29" s="11">
        <f>VLOOKUP(F29,'[1]JAY TRADING'!$C$4:$E$59,3,FALSE)</f>
        <v>73</v>
      </c>
      <c r="I29" s="11">
        <f t="shared" si="0"/>
        <v>2</v>
      </c>
      <c r="J29" s="10">
        <f t="shared" si="1"/>
        <v>8</v>
      </c>
      <c r="K29" s="10">
        <v>30</v>
      </c>
      <c r="L29" s="10">
        <f t="shared" si="2"/>
        <v>113</v>
      </c>
    </row>
    <row r="30" spans="1:12">
      <c r="A30" s="2">
        <v>27</v>
      </c>
      <c r="B30" s="2" t="s">
        <v>19</v>
      </c>
      <c r="C30" s="2" t="s">
        <v>84</v>
      </c>
      <c r="D30" s="2" t="s">
        <v>42</v>
      </c>
      <c r="E30" s="2" t="s">
        <v>105</v>
      </c>
      <c r="F30" s="2" t="s">
        <v>100</v>
      </c>
      <c r="G30" s="2">
        <v>1</v>
      </c>
      <c r="H30" s="11">
        <f>VLOOKUP(F30,'[1]JAY TRADING'!$C$4:$E$59,3,FALSE)</f>
        <v>103</v>
      </c>
      <c r="I30" s="11">
        <f t="shared" si="0"/>
        <v>2</v>
      </c>
      <c r="J30" s="10">
        <f t="shared" si="1"/>
        <v>8</v>
      </c>
      <c r="K30" s="10">
        <v>30</v>
      </c>
      <c r="L30" s="10">
        <f t="shared" si="2"/>
        <v>143</v>
      </c>
    </row>
    <row r="31" spans="1:12">
      <c r="A31" s="2">
        <v>28</v>
      </c>
      <c r="B31" s="2" t="s">
        <v>43</v>
      </c>
      <c r="C31" s="2" t="s">
        <v>85</v>
      </c>
      <c r="D31" s="2" t="s">
        <v>44</v>
      </c>
      <c r="E31" s="2" t="s">
        <v>105</v>
      </c>
      <c r="F31" s="2" t="s">
        <v>102</v>
      </c>
      <c r="G31" s="2">
        <v>1</v>
      </c>
      <c r="H31" s="11">
        <f>VLOOKUP(F31,'[1]JAY TRADING'!$C$4:$E$59,3,FALSE)</f>
        <v>73</v>
      </c>
      <c r="I31" s="11">
        <f t="shared" si="0"/>
        <v>2</v>
      </c>
      <c r="J31" s="10">
        <f t="shared" si="1"/>
        <v>8</v>
      </c>
      <c r="K31" s="10">
        <v>30</v>
      </c>
      <c r="L31" s="10">
        <f t="shared" si="2"/>
        <v>113</v>
      </c>
    </row>
    <row r="32" spans="1:12">
      <c r="A32" s="2">
        <v>29</v>
      </c>
      <c r="B32" s="2" t="s">
        <v>43</v>
      </c>
      <c r="C32" s="2" t="s">
        <v>86</v>
      </c>
      <c r="D32" s="2" t="s">
        <v>45</v>
      </c>
      <c r="E32" s="2" t="s">
        <v>105</v>
      </c>
      <c r="F32" s="2" t="s">
        <v>100</v>
      </c>
      <c r="G32" s="2">
        <v>2</v>
      </c>
      <c r="H32" s="11">
        <f>VLOOKUP(F32,'[1]JAY TRADING'!$C$4:$E$59,3,FALSE)</f>
        <v>103</v>
      </c>
      <c r="I32" s="11">
        <f t="shared" si="0"/>
        <v>4</v>
      </c>
      <c r="J32" s="10">
        <f t="shared" si="1"/>
        <v>16</v>
      </c>
      <c r="K32" s="10">
        <v>30</v>
      </c>
      <c r="L32" s="10">
        <f t="shared" si="2"/>
        <v>256</v>
      </c>
    </row>
    <row r="33" spans="1:12">
      <c r="A33" s="2">
        <v>30</v>
      </c>
      <c r="B33" s="2" t="s">
        <v>43</v>
      </c>
      <c r="C33" s="2" t="s">
        <v>87</v>
      </c>
      <c r="D33" s="2" t="s">
        <v>46</v>
      </c>
      <c r="E33" s="2" t="s">
        <v>105</v>
      </c>
      <c r="F33" s="2" t="s">
        <v>104</v>
      </c>
      <c r="G33" s="2">
        <v>1</v>
      </c>
      <c r="H33" s="10">
        <f>VLOOKUP(F33,'[1]JAY TRADING'!$C$4:$E$59,3,FALSE)</f>
        <v>97</v>
      </c>
      <c r="I33" s="10">
        <f t="shared" si="0"/>
        <v>2</v>
      </c>
      <c r="J33" s="10">
        <f t="shared" si="1"/>
        <v>8</v>
      </c>
      <c r="K33" s="10">
        <v>30</v>
      </c>
      <c r="L33" s="10">
        <f t="shared" si="2"/>
        <v>137</v>
      </c>
    </row>
    <row r="34" spans="1:12">
      <c r="A34" s="2">
        <v>31</v>
      </c>
      <c r="B34" s="2" t="s">
        <v>22</v>
      </c>
      <c r="C34" s="2" t="s">
        <v>68</v>
      </c>
      <c r="D34" s="2" t="s">
        <v>23</v>
      </c>
      <c r="E34" s="2" t="s">
        <v>105</v>
      </c>
      <c r="F34" s="2" t="s">
        <v>97</v>
      </c>
      <c r="G34" s="2">
        <v>1</v>
      </c>
      <c r="H34" s="10">
        <f>VLOOKUP(F34,'[1]JAY TRADING'!$C$4:$E$59,3,FALSE)</f>
        <v>73</v>
      </c>
      <c r="I34" s="10">
        <f t="shared" si="0"/>
        <v>2</v>
      </c>
      <c r="J34" s="10">
        <f t="shared" si="1"/>
        <v>8</v>
      </c>
      <c r="K34" s="10">
        <v>30</v>
      </c>
      <c r="L34" s="10">
        <f t="shared" si="2"/>
        <v>113</v>
      </c>
    </row>
    <row r="35" spans="1:12">
      <c r="A35" s="2">
        <v>32</v>
      </c>
      <c r="B35" s="2" t="s">
        <v>47</v>
      </c>
      <c r="C35" s="2" t="s">
        <v>88</v>
      </c>
      <c r="D35" s="2" t="s">
        <v>48</v>
      </c>
      <c r="E35" s="2" t="s">
        <v>105</v>
      </c>
      <c r="F35" s="2" t="s">
        <v>101</v>
      </c>
      <c r="G35" s="2">
        <v>8</v>
      </c>
      <c r="H35" s="10">
        <f>VLOOKUP(F35,'[1]JAY TRADING'!$C$4:$E$59,3,FALSE)</f>
        <v>85</v>
      </c>
      <c r="I35" s="10">
        <f t="shared" si="0"/>
        <v>16</v>
      </c>
      <c r="J35" s="10">
        <f t="shared" si="1"/>
        <v>64</v>
      </c>
      <c r="K35" s="10">
        <v>30</v>
      </c>
      <c r="L35" s="10">
        <f t="shared" si="2"/>
        <v>790</v>
      </c>
    </row>
    <row r="36" spans="1:12">
      <c r="A36" s="2">
        <v>33</v>
      </c>
      <c r="B36" s="2" t="s">
        <v>24</v>
      </c>
      <c r="C36" s="2" t="s">
        <v>69</v>
      </c>
      <c r="D36" s="2" t="s">
        <v>25</v>
      </c>
      <c r="E36" s="2" t="s">
        <v>105</v>
      </c>
      <c r="F36" s="2" t="s">
        <v>94</v>
      </c>
      <c r="G36" s="2">
        <v>2</v>
      </c>
      <c r="H36" s="10">
        <f>VLOOKUP(F36,'[1]JAY TRADING'!$C$4:$E$59,3,FALSE)</f>
        <v>73</v>
      </c>
      <c r="I36" s="10">
        <f t="shared" si="0"/>
        <v>4</v>
      </c>
      <c r="J36" s="10">
        <f t="shared" si="1"/>
        <v>16</v>
      </c>
      <c r="K36" s="10">
        <v>30</v>
      </c>
      <c r="L36" s="10">
        <f t="shared" si="2"/>
        <v>196</v>
      </c>
    </row>
    <row r="37" spans="1:12" s="7" customFormat="1" ht="15" customHeight="1">
      <c r="A37" s="21" t="s">
        <v>115</v>
      </c>
      <c r="B37" s="22"/>
      <c r="C37" s="22"/>
      <c r="D37" s="22"/>
      <c r="E37" s="22"/>
      <c r="F37" s="22"/>
      <c r="G37" s="22"/>
      <c r="H37" s="22"/>
      <c r="I37" s="22"/>
      <c r="J37" s="22"/>
      <c r="K37" s="23"/>
      <c r="L37" s="6">
        <f>SUM(L4:L36)</f>
        <v>8074</v>
      </c>
    </row>
    <row r="38" spans="1:12" s="7" customFormat="1" ht="30" customHeight="1">
      <c r="A38" s="12" t="s">
        <v>113</v>
      </c>
      <c r="B38" s="12"/>
      <c r="C38" s="12"/>
      <c r="D38" s="12"/>
      <c r="E38" s="12"/>
      <c r="F38" s="12"/>
      <c r="G38" s="12"/>
      <c r="H38" s="13"/>
      <c r="I38" s="13"/>
      <c r="J38" s="13"/>
      <c r="K38" s="13"/>
      <c r="L38" s="8"/>
    </row>
    <row r="39" spans="1:12" s="7" customFormat="1" ht="30" customHeight="1">
      <c r="A39" s="12" t="s">
        <v>114</v>
      </c>
      <c r="B39" s="12"/>
      <c r="C39" s="12"/>
      <c r="D39" s="12"/>
      <c r="E39" s="12"/>
      <c r="F39" s="12"/>
      <c r="G39" s="12"/>
      <c r="H39" s="13"/>
      <c r="I39" s="13"/>
      <c r="J39" s="13"/>
      <c r="K39" s="13"/>
      <c r="L39" s="8"/>
    </row>
    <row r="40" spans="1:12">
      <c r="G40" s="9">
        <f>SUM(G4:G36)</f>
        <v>76</v>
      </c>
    </row>
  </sheetData>
  <sortState ref="B2:G34">
    <sortCondition ref="B2:B34"/>
  </sortState>
  <mergeCells count="7">
    <mergeCell ref="A39:K39"/>
    <mergeCell ref="A1:H1"/>
    <mergeCell ref="I1:L1"/>
    <mergeCell ref="A2:H2"/>
    <mergeCell ref="I2:L2"/>
    <mergeCell ref="A37:K37"/>
    <mergeCell ref="A38:K38"/>
  </mergeCells>
  <conditionalFormatting sqref="C1">
    <cfRule type="duplicateValues" dxfId="5" priority="5"/>
    <cfRule type="duplicateValues" dxfId="4" priority="6"/>
  </conditionalFormatting>
  <conditionalFormatting sqref="C1:C2">
    <cfRule type="duplicateValues" dxfId="3" priority="4"/>
  </conditionalFormatting>
  <conditionalFormatting sqref="C38:C39">
    <cfRule type="duplicateValues" dxfId="2" priority="2"/>
    <cfRule type="duplicateValues" dxfId="1" priority="3"/>
  </conditionalFormatting>
  <conditionalFormatting sqref="C37:C40">
    <cfRule type="duplicateValues" dxfId="0" priority="1"/>
  </conditionalFormatting>
  <pageMargins left="0.41" right="0.16" top="0.61" bottom="0.57999999999999996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LENOVO</cp:lastModifiedBy>
  <cp:lastPrinted>2025-09-09T11:05:05Z</cp:lastPrinted>
  <dcterms:created xsi:type="dcterms:W3CDTF">2025-09-06T12:49:25Z</dcterms:created>
  <dcterms:modified xsi:type="dcterms:W3CDTF">2025-09-09T11:05:07Z</dcterms:modified>
</cp:coreProperties>
</file>