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4"/>
  <c r="G16"/>
  <c r="J5"/>
  <c r="J6"/>
  <c r="J7"/>
  <c r="J8"/>
  <c r="J9"/>
  <c r="J10"/>
  <c r="J11"/>
  <c r="J12"/>
  <c r="I5"/>
  <c r="I6"/>
  <c r="I7"/>
  <c r="I8"/>
  <c r="I9"/>
  <c r="I10"/>
  <c r="I11"/>
  <c r="I12"/>
  <c r="H5"/>
  <c r="L5" s="1"/>
  <c r="H6"/>
  <c r="L6" s="1"/>
  <c r="H7"/>
  <c r="L7" s="1"/>
  <c r="H8"/>
  <c r="H9"/>
  <c r="L9" s="1"/>
  <c r="H10"/>
  <c r="L10" s="1"/>
  <c r="H11"/>
  <c r="L11" s="1"/>
  <c r="H12"/>
  <c r="L12" s="1"/>
  <c r="J4"/>
  <c r="I4"/>
  <c r="H4"/>
  <c r="L8" l="1"/>
</calcChain>
</file>

<file path=xl/sharedStrings.xml><?xml version="1.0" encoding="utf-8"?>
<sst xmlns="http://schemas.openxmlformats.org/spreadsheetml/2006/main" count="63" uniqueCount="53">
  <si>
    <t>16/4/2026</t>
  </si>
  <si>
    <t>63</t>
  </si>
  <si>
    <t>23/4/2026</t>
  </si>
  <si>
    <t>988</t>
  </si>
  <si>
    <t>24/4/2026</t>
  </si>
  <si>
    <t>1977</t>
  </si>
  <si>
    <t>27/4/2026</t>
  </si>
  <si>
    <t>2014</t>
  </si>
  <si>
    <t>687</t>
  </si>
  <si>
    <t>04/4/2026</t>
  </si>
  <si>
    <t>19</t>
  </si>
  <si>
    <t>09/4/2026</t>
  </si>
  <si>
    <t>42</t>
  </si>
  <si>
    <t>15/4/2026</t>
  </si>
  <si>
    <t>21942/43/44/47</t>
  </si>
  <si>
    <t>28/4/2026</t>
  </si>
  <si>
    <t>22008</t>
  </si>
  <si>
    <t>MUGUPAL</t>
  </si>
  <si>
    <t>BORIKINA</t>
  </si>
  <si>
    <t>BALICHANDRAPUR</t>
  </si>
  <si>
    <t>PARADEEP</t>
  </si>
  <si>
    <t>ITAMATI</t>
  </si>
  <si>
    <t>BALIAPAL</t>
  </si>
  <si>
    <t>BALIGUDA</t>
  </si>
  <si>
    <t>REDHAKHOL</t>
  </si>
  <si>
    <t>CTC</t>
  </si>
  <si>
    <t>DO/00639</t>
  </si>
  <si>
    <t>DO/00952</t>
  </si>
  <si>
    <t>DO/01001</t>
  </si>
  <si>
    <t>DO/01185</t>
  </si>
  <si>
    <t>DO/01186</t>
  </si>
  <si>
    <t>MA/00148</t>
  </si>
  <si>
    <t>MA/00305</t>
  </si>
  <si>
    <t>MA/00451</t>
  </si>
  <si>
    <t>MA/00823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</si>
  <si>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</si>
  <si>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</si>
  <si>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</si>
  <si>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</si>
  <si>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</si>
  <si>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</si>
  <si>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</si>
  <si>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</si>
  <si>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</si>
  <si>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</si>
  <si>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</si>
  <si>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</si>
  <si>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</si>
  <si>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</si>
  <si>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Kindly, verify &amp; confirm within 7 days, else GST will be filed by 20th APRIL,2026.
GST to be paid by Consignor under Reverse Charge Mechanism(RCM) as per GST.</t>
  </si>
  <si>
    <t>Thanking you for your business.
PRAGATI LOGISTICS</t>
  </si>
  <si>
    <t>(RUPEES EIGHT THOUSAND SIX HUNDRED THIRTY SEVEN ONLY)</t>
  </si>
  <si>
    <t xml:space="preserve">Bill Date : 30/04/2026
Bill No : 2616
Total Amount : 8637.00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</si>
</sst>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104774</xdr:rowOff>
    </xdr:from>
    <xdr:to>
      <xdr:col>7</xdr:col>
      <xdr:colOff>352425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4"/>
          <a:ext cx="4657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4.140625" customWidth="1"/>
    <col min="5" max="5" width="6.42578125" bestFit="1" customWidth="1"/>
    <col min="6" max="6" width="16.85546875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47</v>
      </c>
      <c r="J1" s="22"/>
      <c r="K1" s="22"/>
      <c r="L1" s="22"/>
    </row>
    <row r="2" spans="1:12" s="1" customFormat="1" ht="94.5" customHeight="1">
      <c r="A2" s="19" t="s">
        <v>48</v>
      </c>
      <c r="B2" s="20"/>
      <c r="C2" s="20"/>
      <c r="D2" s="20"/>
      <c r="E2" s="20"/>
      <c r="F2" s="20"/>
      <c r="G2" s="20"/>
      <c r="H2" s="21"/>
      <c r="I2" s="22" t="s">
        <v>52</v>
      </c>
      <c r="J2" s="22"/>
      <c r="K2" s="22"/>
      <c r="L2" s="22"/>
    </row>
    <row r="3" spans="1:12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6" t="s">
        <v>42</v>
      </c>
      <c r="I3" s="6" t="s">
        <v>43</v>
      </c>
      <c r="J3" s="6" t="s">
        <v>44</v>
      </c>
      <c r="K3" s="6" t="s">
        <v>45</v>
      </c>
      <c r="L3" s="6" t="s">
        <v>46</v>
      </c>
    </row>
    <row r="4" spans="1:12">
      <c r="A4" s="2">
        <v>1</v>
      </c>
      <c r="B4" s="2" t="s">
        <v>9</v>
      </c>
      <c r="C4" s="2" t="s">
        <v>31</v>
      </c>
      <c r="D4" s="2" t="s">
        <v>10</v>
      </c>
      <c r="E4" s="3" t="s">
        <v>25</v>
      </c>
      <c r="F4" s="2" t="s">
        <v>22</v>
      </c>
      <c r="G4" s="2">
        <v>11</v>
      </c>
      <c r="H4" s="7">
        <f>VLOOKUP(F4,'[1]GULMARG PRODUCT'!$B$4:$C$145,2,FALSE)</f>
        <v>120</v>
      </c>
      <c r="I4" s="7">
        <f>G4*2</f>
        <v>22</v>
      </c>
      <c r="J4" s="7">
        <f>VLOOKUP(F4,'[1]GULMARG PRODUCT'!$B$4:$D$145,3,FALSE)*G4</f>
        <v>275</v>
      </c>
      <c r="K4" s="7">
        <v>50</v>
      </c>
      <c r="L4" s="7">
        <f>G4*H4+I4+J4+K4</f>
        <v>1667</v>
      </c>
    </row>
    <row r="5" spans="1:12">
      <c r="A5" s="2">
        <v>2</v>
      </c>
      <c r="B5" s="2" t="s">
        <v>11</v>
      </c>
      <c r="C5" s="2" t="s">
        <v>32</v>
      </c>
      <c r="D5" s="2" t="s">
        <v>12</v>
      </c>
      <c r="E5" s="3" t="s">
        <v>25</v>
      </c>
      <c r="F5" s="2" t="s">
        <v>23</v>
      </c>
      <c r="G5" s="2">
        <v>6</v>
      </c>
      <c r="H5" s="7">
        <f>VLOOKUP(F5,'[1]GULMARG PRODUCT'!$B$4:$C$145,2,FALSE)</f>
        <v>120</v>
      </c>
      <c r="I5" s="7">
        <f t="shared" ref="I5:I12" si="0">G5*2</f>
        <v>12</v>
      </c>
      <c r="J5" s="7">
        <f>VLOOKUP(F5,'[1]GULMARG PRODUCT'!$B$4:$D$145,3,FALSE)*G5</f>
        <v>600</v>
      </c>
      <c r="K5" s="7">
        <v>50</v>
      </c>
      <c r="L5" s="7">
        <f t="shared" ref="L5:L12" si="1">G5*H5+I5+J5+K5</f>
        <v>1382</v>
      </c>
    </row>
    <row r="6" spans="1:12">
      <c r="A6" s="2">
        <v>3</v>
      </c>
      <c r="B6" s="2" t="s">
        <v>13</v>
      </c>
      <c r="C6" s="2" t="s">
        <v>33</v>
      </c>
      <c r="D6" s="2" t="s">
        <v>14</v>
      </c>
      <c r="E6" s="3" t="s">
        <v>25</v>
      </c>
      <c r="F6" s="2" t="s">
        <v>24</v>
      </c>
      <c r="G6" s="2">
        <v>7</v>
      </c>
      <c r="H6" s="7">
        <f>VLOOKUP(F6,'[1]GULMARG PRODUCT'!$B$4:$C$145,2,FALSE)</f>
        <v>160</v>
      </c>
      <c r="I6" s="7">
        <f t="shared" si="0"/>
        <v>14</v>
      </c>
      <c r="J6" s="7">
        <f>VLOOKUP(F6,'[1]GULMARG PRODUCT'!$B$4:$D$145,3,FALSE)*G6</f>
        <v>210</v>
      </c>
      <c r="K6" s="7">
        <v>50</v>
      </c>
      <c r="L6" s="7">
        <f t="shared" si="1"/>
        <v>1394</v>
      </c>
    </row>
    <row r="7" spans="1:12">
      <c r="A7" s="2">
        <v>4</v>
      </c>
      <c r="B7" s="2" t="s">
        <v>0</v>
      </c>
      <c r="C7" s="2" t="s">
        <v>26</v>
      </c>
      <c r="D7" s="2" t="s">
        <v>1</v>
      </c>
      <c r="E7" s="3" t="s">
        <v>25</v>
      </c>
      <c r="F7" s="2" t="s">
        <v>17</v>
      </c>
      <c r="G7" s="2">
        <v>7</v>
      </c>
      <c r="H7" s="7">
        <f>VLOOKUP(F7,'[1]GULMARG PRODUCT'!$B$4:$C$145,2,FALSE)</f>
        <v>100</v>
      </c>
      <c r="I7" s="7">
        <f t="shared" si="0"/>
        <v>14</v>
      </c>
      <c r="J7" s="7">
        <f>VLOOKUP(F7,'[1]GULMARG PRODUCT'!$B$4:$D$145,3,FALSE)*G7</f>
        <v>84</v>
      </c>
      <c r="K7" s="7">
        <v>50</v>
      </c>
      <c r="L7" s="7">
        <f t="shared" si="1"/>
        <v>848</v>
      </c>
    </row>
    <row r="8" spans="1:12">
      <c r="A8" s="2">
        <v>5</v>
      </c>
      <c r="B8" s="2" t="s">
        <v>2</v>
      </c>
      <c r="C8" s="2" t="s">
        <v>27</v>
      </c>
      <c r="D8" s="2" t="s">
        <v>3</v>
      </c>
      <c r="E8" s="3" t="s">
        <v>25</v>
      </c>
      <c r="F8" s="2" t="s">
        <v>18</v>
      </c>
      <c r="G8" s="2">
        <v>6</v>
      </c>
      <c r="H8" s="7">
        <f>VLOOKUP(F8,'[1]GULMARG PRODUCT'!$B$4:$C$145,2,FALSE)</f>
        <v>110</v>
      </c>
      <c r="I8" s="7">
        <f t="shared" si="0"/>
        <v>12</v>
      </c>
      <c r="J8" s="7">
        <f>VLOOKUP(F8,'[1]GULMARG PRODUCT'!$B$4:$D$145,3,FALSE)*G8</f>
        <v>150</v>
      </c>
      <c r="K8" s="7">
        <v>50</v>
      </c>
      <c r="L8" s="7">
        <f t="shared" si="1"/>
        <v>872</v>
      </c>
    </row>
    <row r="9" spans="1:12">
      <c r="A9" s="2">
        <v>6</v>
      </c>
      <c r="B9" s="2" t="s">
        <v>4</v>
      </c>
      <c r="C9" s="2" t="s">
        <v>28</v>
      </c>
      <c r="D9" s="2" t="s">
        <v>5</v>
      </c>
      <c r="E9" s="3" t="s">
        <v>25</v>
      </c>
      <c r="F9" s="2" t="s">
        <v>19</v>
      </c>
      <c r="G9" s="2">
        <v>7</v>
      </c>
      <c r="H9" s="7">
        <f>VLOOKUP(F9,'[1]GULMARG PRODUCT'!$B$4:$C$145,2,FALSE)</f>
        <v>100</v>
      </c>
      <c r="I9" s="7">
        <f t="shared" si="0"/>
        <v>14</v>
      </c>
      <c r="J9" s="7">
        <f>VLOOKUP(F9,'[1]GULMARG PRODUCT'!$B$4:$D$145,3,FALSE)*G9</f>
        <v>84</v>
      </c>
      <c r="K9" s="7">
        <v>50</v>
      </c>
      <c r="L9" s="7">
        <f t="shared" si="1"/>
        <v>848</v>
      </c>
    </row>
    <row r="10" spans="1:12">
      <c r="A10" s="2">
        <v>7</v>
      </c>
      <c r="B10" s="2" t="s">
        <v>6</v>
      </c>
      <c r="C10" s="2" t="s">
        <v>29</v>
      </c>
      <c r="D10" s="2" t="s">
        <v>7</v>
      </c>
      <c r="E10" s="3" t="s">
        <v>25</v>
      </c>
      <c r="F10" s="2" t="s">
        <v>20</v>
      </c>
      <c r="G10" s="2">
        <v>8</v>
      </c>
      <c r="H10" s="7">
        <f>VLOOKUP(F10,'[1]GULMARG PRODUCT'!$B$4:$C$145,2,FALSE)</f>
        <v>100</v>
      </c>
      <c r="I10" s="7">
        <f t="shared" si="0"/>
        <v>16</v>
      </c>
      <c r="J10" s="7">
        <f>VLOOKUP(F10,'[1]GULMARG PRODUCT'!$B$4:$D$145,3,FALSE)*G10</f>
        <v>96</v>
      </c>
      <c r="K10" s="7">
        <v>50</v>
      </c>
      <c r="L10" s="7">
        <f t="shared" si="1"/>
        <v>962</v>
      </c>
    </row>
    <row r="11" spans="1:12">
      <c r="A11" s="2">
        <v>8</v>
      </c>
      <c r="B11" s="2" t="s">
        <v>6</v>
      </c>
      <c r="C11" s="2" t="s">
        <v>30</v>
      </c>
      <c r="D11" s="2" t="s">
        <v>8</v>
      </c>
      <c r="E11" s="3" t="s">
        <v>25</v>
      </c>
      <c r="F11" s="2" t="s">
        <v>21</v>
      </c>
      <c r="G11" s="2">
        <v>3</v>
      </c>
      <c r="H11" s="7">
        <f>VLOOKUP(F11,'[1]GULMARG PRODUCT'!$B$4:$C$145,2,FALSE)</f>
        <v>100</v>
      </c>
      <c r="I11" s="7">
        <f t="shared" si="0"/>
        <v>6</v>
      </c>
      <c r="J11" s="7">
        <f>VLOOKUP(F11,'[1]GULMARG PRODUCT'!$B$4:$D$145,3,FALSE)*G11</f>
        <v>36</v>
      </c>
      <c r="K11" s="7">
        <v>50</v>
      </c>
      <c r="L11" s="7">
        <f t="shared" si="1"/>
        <v>392</v>
      </c>
    </row>
    <row r="12" spans="1:12">
      <c r="A12" s="2">
        <v>10</v>
      </c>
      <c r="B12" s="2" t="s">
        <v>15</v>
      </c>
      <c r="C12" s="2" t="s">
        <v>34</v>
      </c>
      <c r="D12" s="2" t="s">
        <v>16</v>
      </c>
      <c r="E12" s="3" t="s">
        <v>25</v>
      </c>
      <c r="F12" s="2" t="s">
        <v>23</v>
      </c>
      <c r="G12" s="2">
        <v>1</v>
      </c>
      <c r="H12" s="7">
        <f>VLOOKUP(F12,'[1]GULMARG PRODUCT'!$B$4:$C$145,2,FALSE)</f>
        <v>120</v>
      </c>
      <c r="I12" s="7">
        <f t="shared" si="0"/>
        <v>2</v>
      </c>
      <c r="J12" s="7">
        <f>VLOOKUP(F12,'[1]GULMARG PRODUCT'!$B$4:$D$145,3,FALSE)*G12</f>
        <v>100</v>
      </c>
      <c r="K12" s="7">
        <v>50</v>
      </c>
      <c r="L12" s="7">
        <f t="shared" si="1"/>
        <v>272</v>
      </c>
    </row>
    <row r="13" spans="1:12" s="9" customFormat="1">
      <c r="A13" s="12" t="s">
        <v>51</v>
      </c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8">
        <f>SUM(L4:L12)</f>
        <v>8637</v>
      </c>
    </row>
    <row r="14" spans="1:12" s="9" customFormat="1" ht="30" customHeight="1">
      <c r="A14" s="16" t="s">
        <v>49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 s="9" customFormat="1" ht="30" customHeight="1">
      <c r="A15" s="18" t="s">
        <v>50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s="1" customFormat="1">
      <c r="G16" s="10">
        <f>SUM(G3:G12)</f>
        <v>56</v>
      </c>
      <c r="H16" s="11"/>
      <c r="I16" s="11"/>
      <c r="J16" s="11"/>
      <c r="K16" s="11"/>
      <c r="L16" s="11"/>
    </row>
  </sheetData>
  <sortState ref="B2:G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2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2026-05-14T03:45:05Z</cp:lastPrinted>
  <dcterms:created xsi:type="dcterms:W3CDTF">2026-05-09T10:50:12Z</dcterms:created>
  <dcterms:modified xsi:type="dcterms:W3CDTF">2026-05-14T03:45:07Z</dcterms:modified>
</cp:coreProperties>
</file>