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J5"/>
  <c r="J6"/>
  <c r="J7"/>
  <c r="J8"/>
  <c r="J4"/>
  <c r="I5"/>
  <c r="L5" s="1"/>
  <c r="I6"/>
  <c r="L6" s="1"/>
  <c r="I7"/>
  <c r="L7" s="1"/>
  <c r="I8"/>
  <c r="L8" s="1"/>
  <c r="I4"/>
  <c r="L4" s="1"/>
</calcChain>
</file>

<file path=xl/sharedStrings.xml><?xml version="1.0" encoding="utf-8"?>
<sst xmlns="http://schemas.openxmlformats.org/spreadsheetml/2006/main" count="43" uniqueCount="36">
  <si>
    <t>03/9/2025</t>
  </si>
  <si>
    <t>199</t>
  </si>
  <si>
    <t>30/9/2025</t>
  </si>
  <si>
    <t>9275</t>
  </si>
  <si>
    <t>24/9/2025</t>
  </si>
  <si>
    <t>0238</t>
  </si>
  <si>
    <t>08/9/2025</t>
  </si>
  <si>
    <t>227</t>
  </si>
  <si>
    <t>235</t>
  </si>
  <si>
    <t>SL</t>
  </si>
  <si>
    <t>DATE</t>
  </si>
  <si>
    <t>LR NO</t>
  </si>
  <si>
    <t>INV NO</t>
  </si>
  <si>
    <t>FROM</t>
  </si>
  <si>
    <t>TO</t>
  </si>
  <si>
    <t>WEIGHT</t>
  </si>
  <si>
    <t>CASE</t>
  </si>
  <si>
    <t>DO/08480</t>
  </si>
  <si>
    <t>DO/10116</t>
  </si>
  <si>
    <t>JA/11514</t>
  </si>
  <si>
    <t>MA/05943</t>
  </si>
  <si>
    <t>MA/06532</t>
  </si>
  <si>
    <t>DHENKANAL</t>
  </si>
  <si>
    <t>BALASORE</t>
  </si>
  <si>
    <t>BARIPADA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</si>
  <si>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</si>
  <si>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</si>
  <si>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</si>
  <si>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</si>
  <si>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</si>
  <si>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</si>
  <si>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PANASONIC ENERGY INDIA COMPANY LIMITED
Address: PLOT NO-222, RAJENDRA NAGAR,MADHUPATNA-753010 ODISHA,9861898741
GST No:21AAACL3332K1ZX
</t>
  </si>
  <si>
    <t>Thanking you for your business.
PRAGATI LOGISTICS</t>
  </si>
  <si>
    <t>Kindly, verify &amp; confirm within 7 days, else GST will be filed by 20th OCT., 2025. 
GST to be paid by Consignor under Reverse Charge Mechanism(RCM) as per GST.</t>
  </si>
  <si>
    <t>(RUPEES ONE THOUSAND FIVE HUNDRED NINETY EIGHT ONLY)</t>
  </si>
  <si>
    <t>Bill Date : 30/09/2025
Bill NO : 17339
Total Amount : 1598.00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</si>
</sst>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767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  <cell r="F3">
            <v>17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  <cell r="F4">
            <v>17</v>
          </cell>
        </row>
        <row r="5">
          <cell r="C5" t="str">
            <v>ANGUL</v>
          </cell>
          <cell r="D5">
            <v>1.96</v>
          </cell>
          <cell r="E5">
            <v>2.06</v>
          </cell>
          <cell r="F5">
            <v>8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  <cell r="F6">
            <v>30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  <cell r="F7">
            <v>40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  <cell r="F8">
            <v>17</v>
          </cell>
        </row>
        <row r="9">
          <cell r="C9" t="str">
            <v>BALASORE</v>
          </cell>
          <cell r="D9">
            <v>1.96</v>
          </cell>
          <cell r="E9">
            <v>2.06</v>
          </cell>
          <cell r="F9">
            <v>8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  <cell r="F10">
            <v>17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  <cell r="F11" t="str">
            <v>FIX 600/-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  <cell r="F12">
            <v>8</v>
          </cell>
        </row>
        <row r="13">
          <cell r="C13" t="str">
            <v>BARBIL</v>
          </cell>
          <cell r="D13">
            <v>5.27</v>
          </cell>
          <cell r="E13">
            <v>5.53</v>
          </cell>
          <cell r="F13">
            <v>17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  <cell r="F14">
            <v>8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  <cell r="F15">
            <v>17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  <cell r="F16">
            <v>8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  <cell r="F17">
            <v>8</v>
          </cell>
        </row>
        <row r="18">
          <cell r="C18" t="str">
            <v>BHADRAK</v>
          </cell>
          <cell r="D18">
            <v>1.96</v>
          </cell>
          <cell r="E18">
            <v>2.06</v>
          </cell>
          <cell r="F18">
            <v>8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  <cell r="F19">
            <v>8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  <cell r="F20">
            <v>20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  <cell r="F21">
            <v>8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  <cell r="F22">
            <v>25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  <cell r="F23">
            <v>25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  <cell r="F24">
            <v>25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  <cell r="F25">
            <v>8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  <cell r="F26">
            <v>17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  <cell r="F27">
            <v>8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  <cell r="F28">
            <v>25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  <cell r="F29">
            <v>8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  <cell r="F30">
            <v>8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  <cell r="F31">
            <v>8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  <cell r="F32">
            <v>8</v>
          </cell>
        </row>
        <row r="33">
          <cell r="C33" t="str">
            <v>JATNI</v>
          </cell>
          <cell r="D33">
            <v>1.96</v>
          </cell>
          <cell r="E33">
            <v>2.06</v>
          </cell>
          <cell r="F33">
            <v>8</v>
          </cell>
        </row>
        <row r="34">
          <cell r="C34" t="str">
            <v>JEYPORE</v>
          </cell>
          <cell r="D34">
            <v>3.88</v>
          </cell>
          <cell r="E34">
            <v>4.07</v>
          </cell>
          <cell r="F34">
            <v>6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  <cell r="F35">
            <v>17</v>
          </cell>
        </row>
        <row r="36">
          <cell r="C36" t="str">
            <v>JODA</v>
          </cell>
          <cell r="D36">
            <v>4.83</v>
          </cell>
          <cell r="E36">
            <v>5.07</v>
          </cell>
          <cell r="F36">
            <v>17</v>
          </cell>
        </row>
        <row r="37">
          <cell r="C37" t="str">
            <v>KAKAT</v>
          </cell>
          <cell r="D37">
            <v>1.96</v>
          </cell>
          <cell r="E37">
            <v>2.06</v>
          </cell>
          <cell r="F37">
            <v>8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  <cell r="F38">
            <v>8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  <cell r="F39">
            <v>17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  <cell r="F40">
            <v>8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  <cell r="F41">
            <v>8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  <cell r="F42">
            <v>20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  <cell r="F43">
            <v>8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  <cell r="F44">
            <v>8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  <cell r="F45">
            <v>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  <cell r="F46">
            <v>17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  <cell r="F47">
            <v>8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  <cell r="F48">
            <v>17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  <cell r="F49">
            <v>8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  <cell r="F50">
            <v>8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  <cell r="F51">
            <v>8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  <cell r="F52">
            <v>25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  <cell r="F53">
            <v>8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  <cell r="F54">
            <v>17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  <cell r="F55">
            <v>30</v>
          </cell>
        </row>
        <row r="56">
          <cell r="C56" t="str">
            <v>PURI</v>
          </cell>
          <cell r="D56">
            <v>1.96</v>
          </cell>
          <cell r="E56">
            <v>2.06</v>
          </cell>
          <cell r="F56">
            <v>8</v>
          </cell>
        </row>
        <row r="57">
          <cell r="C57" t="str">
            <v>RAHAMA</v>
          </cell>
          <cell r="D57">
            <v>1.96</v>
          </cell>
          <cell r="E57">
            <v>2.06</v>
          </cell>
          <cell r="F57">
            <v>8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  <cell r="F58">
            <v>17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  <cell r="F59">
            <v>8</v>
          </cell>
        </row>
        <row r="60">
          <cell r="C60" t="str">
            <v>SALIPUR</v>
          </cell>
          <cell r="D60">
            <v>1.51</v>
          </cell>
          <cell r="E60">
            <v>1.59</v>
          </cell>
          <cell r="F60">
            <v>8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  <cell r="F61">
            <v>8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  <cell r="F62">
            <v>30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  <cell r="F63">
            <v>25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  <cell r="F64">
            <v>8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  <cell r="F65">
            <v>8</v>
          </cell>
        </row>
        <row r="66">
          <cell r="C66" t="str">
            <v>TALCHER</v>
          </cell>
          <cell r="D66">
            <v>1.96</v>
          </cell>
          <cell r="E66">
            <v>2.06</v>
          </cell>
          <cell r="F66">
            <v>8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  <cell r="F67">
            <v>8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  <cell r="F68">
            <v>50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  <cell r="F69">
            <v>8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  <cell r="F70">
            <v>17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  <cell r="F71" t="str">
            <v>FIX 450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  <cell r="F72">
            <v>17</v>
          </cell>
        </row>
        <row r="73">
          <cell r="C73" t="str">
            <v>UDALA</v>
          </cell>
          <cell r="D73">
            <v>2.5</v>
          </cell>
          <cell r="E73">
            <v>2.63</v>
          </cell>
          <cell r="F73">
            <v>17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  <cell r="F74">
            <v>8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10" sqref="O10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30</v>
      </c>
      <c r="J1" s="14"/>
      <c r="K1" s="14"/>
      <c r="L1" s="14"/>
    </row>
    <row r="2" spans="1:12" s="4" customFormat="1" ht="74.25" customHeight="1">
      <c r="A2" s="11" t="s">
        <v>31</v>
      </c>
      <c r="B2" s="12"/>
      <c r="C2" s="12"/>
      <c r="D2" s="12"/>
      <c r="E2" s="12"/>
      <c r="F2" s="12"/>
      <c r="G2" s="12"/>
      <c r="H2" s="13"/>
      <c r="I2" s="14" t="s">
        <v>35</v>
      </c>
      <c r="J2" s="14"/>
      <c r="K2" s="14"/>
      <c r="L2" s="14"/>
    </row>
    <row r="3" spans="1:12" s="1" customFormat="1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16</v>
      </c>
      <c r="H3" s="3" t="s">
        <v>15</v>
      </c>
      <c r="I3" s="3" t="s">
        <v>26</v>
      </c>
      <c r="J3" s="3" t="s">
        <v>27</v>
      </c>
      <c r="K3" s="3" t="s">
        <v>28</v>
      </c>
      <c r="L3" s="3" t="s">
        <v>29</v>
      </c>
    </row>
    <row r="4" spans="1:12">
      <c r="A4" s="2">
        <v>1</v>
      </c>
      <c r="B4" s="2" t="s">
        <v>0</v>
      </c>
      <c r="C4" s="2" t="s">
        <v>17</v>
      </c>
      <c r="D4" s="2" t="s">
        <v>1</v>
      </c>
      <c r="E4" s="2" t="s">
        <v>25</v>
      </c>
      <c r="F4" s="2" t="s">
        <v>22</v>
      </c>
      <c r="G4" s="2">
        <v>5</v>
      </c>
      <c r="H4" s="2">
        <v>77</v>
      </c>
      <c r="I4" s="2">
        <f>VLOOKUP(F4,[1]PANASONIC!$C$3:$E$74,3,FALSE)</f>
        <v>2.06</v>
      </c>
      <c r="J4" s="8">
        <f>VLOOKUP(F4,[1]PANASONIC!$C$3:$F$74,4,FALSE)*G4</f>
        <v>40</v>
      </c>
      <c r="K4" s="8">
        <v>35</v>
      </c>
      <c r="L4" s="2">
        <f>H4*I4+J4+K4</f>
        <v>233.62</v>
      </c>
    </row>
    <row r="5" spans="1:12">
      <c r="A5" s="2">
        <v>2</v>
      </c>
      <c r="B5" s="2" t="s">
        <v>6</v>
      </c>
      <c r="C5" s="2" t="s">
        <v>20</v>
      </c>
      <c r="D5" s="2" t="s">
        <v>7</v>
      </c>
      <c r="E5" s="2" t="s">
        <v>25</v>
      </c>
      <c r="F5" s="2" t="s">
        <v>23</v>
      </c>
      <c r="G5" s="2">
        <v>6</v>
      </c>
      <c r="H5" s="2">
        <v>119.15</v>
      </c>
      <c r="I5" s="2">
        <f>VLOOKUP(F5,[1]PANASONIC!$C$3:$E$74,3,FALSE)</f>
        <v>2.06</v>
      </c>
      <c r="J5" s="8">
        <f>VLOOKUP(F5,[1]PANASONIC!$C$3:$F$74,4,FALSE)*G5</f>
        <v>48</v>
      </c>
      <c r="K5" s="8">
        <v>35</v>
      </c>
      <c r="L5" s="2">
        <f t="shared" ref="L5:L7" si="0">H5*I5+J5+K5</f>
        <v>328.44900000000001</v>
      </c>
    </row>
    <row r="6" spans="1:12">
      <c r="A6" s="2">
        <v>3</v>
      </c>
      <c r="B6" s="2" t="s">
        <v>4</v>
      </c>
      <c r="C6" s="2" t="s">
        <v>19</v>
      </c>
      <c r="D6" s="2" t="s">
        <v>5</v>
      </c>
      <c r="E6" s="2" t="s">
        <v>25</v>
      </c>
      <c r="F6" s="2" t="s">
        <v>23</v>
      </c>
      <c r="G6" s="2">
        <v>7</v>
      </c>
      <c r="H6" s="2">
        <v>148</v>
      </c>
      <c r="I6" s="2">
        <f>VLOOKUP(F6,[1]PANASONIC!$C$3:$E$74,3,FALSE)</f>
        <v>2.06</v>
      </c>
      <c r="J6" s="8">
        <f>VLOOKUP(F6,[1]PANASONIC!$C$3:$F$74,4,FALSE)*G6</f>
        <v>56</v>
      </c>
      <c r="K6" s="8">
        <v>35</v>
      </c>
      <c r="L6" s="2">
        <f t="shared" si="0"/>
        <v>395.88</v>
      </c>
    </row>
    <row r="7" spans="1:12">
      <c r="A7" s="2">
        <v>4</v>
      </c>
      <c r="B7" s="2" t="s">
        <v>4</v>
      </c>
      <c r="C7" s="2" t="s">
        <v>21</v>
      </c>
      <c r="D7" s="2" t="s">
        <v>8</v>
      </c>
      <c r="E7" s="2" t="s">
        <v>25</v>
      </c>
      <c r="F7" s="2" t="s">
        <v>24</v>
      </c>
      <c r="G7" s="2">
        <v>8</v>
      </c>
      <c r="H7" s="2">
        <v>162</v>
      </c>
      <c r="I7" s="2">
        <f>VLOOKUP(F7,[1]PANASONIC!$C$3:$E$74,3,FALSE)</f>
        <v>2.44</v>
      </c>
      <c r="J7" s="8">
        <f>VLOOKUP(F7,[1]PANASONIC!$C$3:$F$74,4,FALSE)*G7</f>
        <v>64</v>
      </c>
      <c r="K7" s="8">
        <v>35</v>
      </c>
      <c r="L7" s="2">
        <f t="shared" si="0"/>
        <v>494.28</v>
      </c>
    </row>
    <row r="8" spans="1:12">
      <c r="A8" s="2">
        <v>5</v>
      </c>
      <c r="B8" s="2" t="s">
        <v>2</v>
      </c>
      <c r="C8" s="2" t="s">
        <v>18</v>
      </c>
      <c r="D8" s="2" t="s">
        <v>3</v>
      </c>
      <c r="E8" s="2" t="s">
        <v>25</v>
      </c>
      <c r="F8" s="2" t="s">
        <v>22</v>
      </c>
      <c r="G8" s="2">
        <v>1</v>
      </c>
      <c r="H8" s="2">
        <v>10</v>
      </c>
      <c r="I8" s="2">
        <f>VLOOKUP(F8,[1]PANASONIC!$C$3:$E$74,3,FALSE)</f>
        <v>2.06</v>
      </c>
      <c r="J8" s="8">
        <f>VLOOKUP(F8,[1]PANASONIC!$C$3:$F$74,4,FALSE)*G8</f>
        <v>8</v>
      </c>
      <c r="K8" s="8">
        <v>35</v>
      </c>
      <c r="L8" s="8">
        <f>50*I8+J8+K8</f>
        <v>146</v>
      </c>
    </row>
    <row r="9" spans="1:12" s="6" customFormat="1">
      <c r="A9" s="15" t="s">
        <v>34</v>
      </c>
      <c r="B9" s="16"/>
      <c r="C9" s="16"/>
      <c r="D9" s="16"/>
      <c r="E9" s="16"/>
      <c r="F9" s="16"/>
      <c r="G9" s="16"/>
      <c r="H9" s="16"/>
      <c r="I9" s="17"/>
      <c r="J9" s="17"/>
      <c r="K9" s="18"/>
      <c r="L9" s="5">
        <f>ROUND(SUM(L4:L8),0)</f>
        <v>1598</v>
      </c>
    </row>
    <row r="10" spans="1:12" s="6" customFormat="1" ht="30" customHeight="1">
      <c r="A10" s="9" t="s">
        <v>33</v>
      </c>
      <c r="B10" s="9"/>
      <c r="C10" s="9"/>
      <c r="D10" s="9"/>
      <c r="E10" s="9"/>
      <c r="F10" s="9"/>
      <c r="G10" s="9"/>
      <c r="H10" s="9"/>
      <c r="I10" s="10"/>
      <c r="J10" s="10"/>
      <c r="K10" s="10"/>
      <c r="L10" s="10"/>
    </row>
    <row r="11" spans="1:12" s="6" customFormat="1" ht="30" customHeight="1">
      <c r="A11" s="9" t="s">
        <v>32</v>
      </c>
      <c r="B11" s="9"/>
      <c r="C11" s="9"/>
      <c r="D11" s="9"/>
      <c r="E11" s="9"/>
      <c r="F11" s="9"/>
      <c r="G11" s="9"/>
      <c r="H11" s="9"/>
      <c r="I11" s="10"/>
      <c r="J11" s="10"/>
      <c r="K11" s="10"/>
      <c r="L11" s="10"/>
    </row>
    <row r="12" spans="1:12">
      <c r="G12" s="7">
        <v>132</v>
      </c>
    </row>
  </sheetData>
  <sortState ref="B2:H6">
    <sortCondition ref="B1"/>
  </sortState>
  <mergeCells count="7">
    <mergeCell ref="A11:L11"/>
    <mergeCell ref="A1:H1"/>
    <mergeCell ref="I1:L1"/>
    <mergeCell ref="A2:H2"/>
    <mergeCell ref="I2:L2"/>
    <mergeCell ref="A9:K9"/>
    <mergeCell ref="A10:L10"/>
  </mergeCells>
  <pageMargins left="0.54" right="0.4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2025-10-16T04:01:21Z</cp:lastPrinted>
  <dcterms:created xsi:type="dcterms:W3CDTF">2025-10-13T05:18:22Z</dcterms:created>
  <dcterms:modified xsi:type="dcterms:W3CDTF">2025-10-16T04:01:23Z</dcterms:modified>
</cp:coreProperties>
</file>