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L15" i="1"/>
  <c r="H18"/>
  <c r="G18"/>
  <c r="L8"/>
  <c r="L11"/>
  <c r="L12"/>
  <c r="J5"/>
  <c r="J6"/>
  <c r="J7"/>
  <c r="J8"/>
  <c r="J9"/>
  <c r="J10"/>
  <c r="J11"/>
  <c r="J12"/>
  <c r="J13"/>
  <c r="J14"/>
  <c r="J4"/>
  <c r="I5" l="1"/>
  <c r="L5" s="1"/>
  <c r="I6"/>
  <c r="L6" s="1"/>
  <c r="I7"/>
  <c r="L7" s="1"/>
  <c r="I9"/>
  <c r="L9" s="1"/>
  <c r="I10"/>
  <c r="L10" s="1"/>
  <c r="I13"/>
  <c r="L13" s="1"/>
  <c r="I14"/>
  <c r="L14" s="1"/>
  <c r="I4"/>
  <c r="L4" s="1"/>
</calcChain>
</file>

<file path=xl/sharedStrings.xml><?xml version="1.0" encoding="utf-8"?>
<sst xmlns="http://schemas.openxmlformats.org/spreadsheetml/2006/main" count="73" uniqueCount="56">
  <si>
    <t>18/5/2026</t>
  </si>
  <si>
    <t>269</t>
  </si>
  <si>
    <t>02/5/2026</t>
  </si>
  <si>
    <t>143</t>
  </si>
  <si>
    <t>148</t>
  </si>
  <si>
    <t>07/5/2026</t>
  </si>
  <si>
    <t>185</t>
  </si>
  <si>
    <t>182</t>
  </si>
  <si>
    <t>10/5/2026</t>
  </si>
  <si>
    <t>208</t>
  </si>
  <si>
    <t>11/5/2026</t>
  </si>
  <si>
    <t>213</t>
  </si>
  <si>
    <t>211</t>
  </si>
  <si>
    <t>212</t>
  </si>
  <si>
    <t>13/5/2026</t>
  </si>
  <si>
    <t>227</t>
  </si>
  <si>
    <t>20/5/2026</t>
  </si>
  <si>
    <t>275</t>
  </si>
  <si>
    <t>NIMAPARA</t>
  </si>
  <si>
    <t>NAYAGARH</t>
  </si>
  <si>
    <t>RAJ SUNAKHALA</t>
  </si>
  <si>
    <t>JALESWAR</t>
  </si>
  <si>
    <t>BALASORE</t>
  </si>
  <si>
    <t>KABISURYANAGAR</t>
  </si>
  <si>
    <t>SUNAKHALA</t>
  </si>
  <si>
    <t>PARADEEP</t>
  </si>
  <si>
    <t>CTC</t>
  </si>
  <si>
    <t>DO/02141</t>
  </si>
  <si>
    <t>JA/01768</t>
  </si>
  <si>
    <t>JA/01775</t>
  </si>
  <si>
    <t>JA/02076</t>
  </si>
  <si>
    <t>JA/02102</t>
  </si>
  <si>
    <t>JA/02259</t>
  </si>
  <si>
    <t>JA/02288</t>
  </si>
  <si>
    <t>JA/02289</t>
  </si>
  <si>
    <t>JA/02290</t>
  </si>
  <si>
    <t>JA/02465</t>
  </si>
  <si>
    <t>JA/02814</t>
  </si>
  <si>
    <t>SL</t>
  </si>
  <si>
    <t>DATE</t>
  </si>
  <si>
    <t>LR NO</t>
  </si>
  <si>
    <t>INV NO</t>
  </si>
  <si>
    <t>FROM</t>
  </si>
  <si>
    <t>TO</t>
  </si>
  <si>
    <t>CASE</t>
  </si>
  <si>
    <t>WEIGHT</t>
  </si>
  <si>
    <t>RATE</t>
  </si>
  <si>
    <t>DD.CH.</t>
  </si>
  <si>
    <t>LR.CH.</t>
  </si>
  <si>
    <t>AMT.</t>
  </si>
  <si>
    <t>INVOICE
PRAGATI LOGISTICS,SAMANTA SAHI KHUNTIA LANE,8984191006
GST No:21AGHPB9356M1Z9</t>
  </si>
  <si>
    <t xml:space="preserve">S K TRADING
Address: PLOT NO.5,KHATA NO. 206 BHATIMUNDA,TANGI-754022 ODISHA,9437442781
GST No:21DLCPS3658N1ZO
</t>
  </si>
  <si>
    <t>Kindly, verify &amp; confirm within 7 days, else GST will be filed by 20th MAY,2026.
GST to be paid by Consignor under Reverse Charge Mechanism(RCM) as per GST.</t>
  </si>
  <si>
    <t>Thanking you for your business.
PRAGATI LOGISTICS</t>
  </si>
  <si>
    <t>(RUPEES SEVENTEEN THOUSAND NINE HUNDRED TWENTY FIVE ONLY)</t>
  </si>
  <si>
    <t>Bill Date: 31/052026
Bill NO : 4504
Total Amount: 17925.00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</si>
</sst>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/>
  </cellXfs>
  <cellStyles count="1">
    <cellStyle name="Normal" xfId="0" builtinId="0"/>
  </cellStyles>
  <dxfs count="1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95250</xdr:rowOff>
    </xdr:from>
    <xdr:to>
      <xdr:col>8</xdr:col>
      <xdr:colOff>180975</xdr:colOff>
      <xdr:row>0</xdr:row>
      <xdr:rowOff>1019175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95250"/>
          <a:ext cx="4467225" cy="923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ID%2021-23/2021-2022/PAID%20BILL%202026/PAID%20BILL%20MARCH%2026/S%20K%20TRADING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signment"/>
    </sheetNames>
    <sheetDataSet>
      <sheetData sheetId="0">
        <row r="4">
          <cell r="F4" t="str">
            <v>KABISURYANAGAR</v>
          </cell>
          <cell r="G4">
            <v>3</v>
          </cell>
          <cell r="H4">
            <v>40</v>
          </cell>
          <cell r="I4">
            <v>2.25</v>
          </cell>
        </row>
        <row r="5">
          <cell r="F5" t="str">
            <v>SORO</v>
          </cell>
          <cell r="G5">
            <v>2</v>
          </cell>
          <cell r="H5">
            <v>70</v>
          </cell>
          <cell r="I5">
            <v>2</v>
          </cell>
        </row>
        <row r="6">
          <cell r="F6" t="str">
            <v>GOGUA</v>
          </cell>
          <cell r="G6">
            <v>3</v>
          </cell>
          <cell r="H6">
            <v>30</v>
          </cell>
          <cell r="I6">
            <v>2.1</v>
          </cell>
        </row>
        <row r="7">
          <cell r="F7" t="str">
            <v>PATTAMUNDAI</v>
          </cell>
          <cell r="G7">
            <v>3</v>
          </cell>
          <cell r="H7">
            <v>25</v>
          </cell>
          <cell r="I7">
            <v>2</v>
          </cell>
        </row>
        <row r="8">
          <cell r="F8" t="str">
            <v>NAYAGARH</v>
          </cell>
          <cell r="G8">
            <v>6</v>
          </cell>
          <cell r="H8">
            <v>79</v>
          </cell>
          <cell r="I8">
            <v>2</v>
          </cell>
        </row>
        <row r="9">
          <cell r="F9" t="str">
            <v>NANDIPUR</v>
          </cell>
          <cell r="G9">
            <v>8</v>
          </cell>
          <cell r="H9">
            <v>75</v>
          </cell>
          <cell r="I9">
            <v>2.25</v>
          </cell>
        </row>
        <row r="10">
          <cell r="F10" t="str">
            <v>NAYAGARH</v>
          </cell>
          <cell r="G10">
            <v>3</v>
          </cell>
          <cell r="H10">
            <v>43</v>
          </cell>
          <cell r="I10">
            <v>2</v>
          </cell>
        </row>
        <row r="11">
          <cell r="F11" t="str">
            <v>NACHUNI</v>
          </cell>
          <cell r="G11">
            <v>10</v>
          </cell>
          <cell r="H11">
            <v>69</v>
          </cell>
          <cell r="I11">
            <v>2</v>
          </cell>
        </row>
        <row r="12">
          <cell r="F12" t="str">
            <v>G UDAYAGIRI</v>
          </cell>
          <cell r="G12">
            <v>3</v>
          </cell>
          <cell r="H12">
            <v>38</v>
          </cell>
          <cell r="I12">
            <v>3.5</v>
          </cell>
        </row>
        <row r="13">
          <cell r="F13" t="str">
            <v>NIMAPARA</v>
          </cell>
          <cell r="G13">
            <v>5</v>
          </cell>
          <cell r="H13">
            <v>35</v>
          </cell>
          <cell r="I13">
            <v>2</v>
          </cell>
        </row>
        <row r="14">
          <cell r="F14" t="str">
            <v>JALESWAR</v>
          </cell>
          <cell r="G14">
            <v>5</v>
          </cell>
          <cell r="H14">
            <v>137</v>
          </cell>
          <cell r="I14">
            <v>3</v>
          </cell>
        </row>
        <row r="15">
          <cell r="F15" t="str">
            <v>KESINGA</v>
          </cell>
          <cell r="G15">
            <v>9</v>
          </cell>
          <cell r="H15">
            <v>82</v>
          </cell>
          <cell r="I15">
            <v>4.5</v>
          </cell>
        </row>
        <row r="16">
          <cell r="F16" t="str">
            <v>RAJ SUNAKHALA</v>
          </cell>
          <cell r="G16">
            <v>6</v>
          </cell>
          <cell r="H16">
            <v>64</v>
          </cell>
          <cell r="I16">
            <v>2.25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selection activeCell="R8" sqref="R8"/>
    </sheetView>
  </sheetViews>
  <sheetFormatPr defaultRowHeight="15"/>
  <cols>
    <col min="1" max="1" width="3" bestFit="1" customWidth="1"/>
    <col min="2" max="2" width="9.7109375" bestFit="1" customWidth="1"/>
    <col min="3" max="3" width="9.5703125" bestFit="1" customWidth="1"/>
    <col min="4" max="4" width="7.5703125" bestFit="1" customWidth="1"/>
    <col min="5" max="5" width="6.42578125" bestFit="1" customWidth="1"/>
    <col min="6" max="6" width="17.5703125" bestFit="1" customWidth="1"/>
    <col min="7" max="7" width="5.42578125" bestFit="1" customWidth="1"/>
    <col min="8" max="8" width="8.28515625" bestFit="1" customWidth="1"/>
    <col min="9" max="9" width="5.42578125" bestFit="1" customWidth="1"/>
    <col min="10" max="10" width="7.140625" bestFit="1" customWidth="1"/>
    <col min="11" max="11" width="6.5703125" bestFit="1" customWidth="1"/>
    <col min="12" max="12" width="8.5703125" bestFit="1" customWidth="1"/>
  </cols>
  <sheetData>
    <row r="1" spans="1:12" s="1" customFormat="1" ht="90" customHeight="1">
      <c r="A1" s="8"/>
      <c r="B1" s="9"/>
      <c r="C1" s="9"/>
      <c r="D1" s="9"/>
      <c r="E1" s="9"/>
      <c r="F1" s="9"/>
      <c r="G1" s="9"/>
      <c r="H1" s="9"/>
      <c r="I1" s="10"/>
      <c r="J1" s="11" t="s">
        <v>50</v>
      </c>
      <c r="K1" s="11"/>
      <c r="L1" s="11"/>
    </row>
    <row r="2" spans="1:12" s="1" customFormat="1" ht="70.5" customHeight="1">
      <c r="A2" s="8" t="s">
        <v>51</v>
      </c>
      <c r="B2" s="9"/>
      <c r="C2" s="9"/>
      <c r="D2" s="9"/>
      <c r="E2" s="9"/>
      <c r="F2" s="9"/>
      <c r="G2" s="9"/>
      <c r="H2" s="9"/>
      <c r="I2" s="10"/>
      <c r="J2" s="12" t="s">
        <v>55</v>
      </c>
      <c r="K2" s="12"/>
      <c r="L2" s="12"/>
    </row>
    <row r="3" spans="1:12" s="2" customFormat="1">
      <c r="A3" s="5" t="s">
        <v>38</v>
      </c>
      <c r="B3" s="5" t="s">
        <v>39</v>
      </c>
      <c r="C3" s="5" t="s">
        <v>40</v>
      </c>
      <c r="D3" s="5" t="s">
        <v>41</v>
      </c>
      <c r="E3" s="5" t="s">
        <v>42</v>
      </c>
      <c r="F3" s="5" t="s">
        <v>43</v>
      </c>
      <c r="G3" s="5" t="s">
        <v>44</v>
      </c>
      <c r="H3" s="5" t="s">
        <v>45</v>
      </c>
      <c r="I3" s="6" t="s">
        <v>46</v>
      </c>
      <c r="J3" s="6" t="s">
        <v>47</v>
      </c>
      <c r="K3" s="6" t="s">
        <v>48</v>
      </c>
      <c r="L3" s="6" t="s">
        <v>49</v>
      </c>
    </row>
    <row r="4" spans="1:12">
      <c r="A4" s="3">
        <v>1</v>
      </c>
      <c r="B4" s="3" t="s">
        <v>2</v>
      </c>
      <c r="C4" s="3" t="s">
        <v>28</v>
      </c>
      <c r="D4" s="3" t="s">
        <v>3</v>
      </c>
      <c r="E4" s="4" t="s">
        <v>26</v>
      </c>
      <c r="F4" s="3" t="s">
        <v>19</v>
      </c>
      <c r="G4" s="3">
        <v>7</v>
      </c>
      <c r="H4" s="3">
        <v>90</v>
      </c>
      <c r="I4" s="7">
        <f>VLOOKUP(F4,[1]Consignment!$F$4:$I$16,4,FALSE)</f>
        <v>2</v>
      </c>
      <c r="J4" s="7">
        <f>G4*10</f>
        <v>70</v>
      </c>
      <c r="K4" s="7">
        <v>50</v>
      </c>
      <c r="L4" s="7">
        <f>G4*H4+I4+J4+K4</f>
        <v>752</v>
      </c>
    </row>
    <row r="5" spans="1:12">
      <c r="A5" s="3">
        <v>2</v>
      </c>
      <c r="B5" s="3" t="s">
        <v>2</v>
      </c>
      <c r="C5" s="3" t="s">
        <v>29</v>
      </c>
      <c r="D5" s="3" t="s">
        <v>4</v>
      </c>
      <c r="E5" s="4" t="s">
        <v>26</v>
      </c>
      <c r="F5" s="3" t="s">
        <v>19</v>
      </c>
      <c r="G5" s="3">
        <v>5</v>
      </c>
      <c r="H5" s="3">
        <v>66</v>
      </c>
      <c r="I5" s="7">
        <f>VLOOKUP(F5,[1]Consignment!$F$4:$I$16,4,FALSE)</f>
        <v>2</v>
      </c>
      <c r="J5" s="7">
        <f t="shared" ref="J5:J14" si="0">G5*10</f>
        <v>50</v>
      </c>
      <c r="K5" s="7">
        <v>50</v>
      </c>
      <c r="L5" s="7">
        <f t="shared" ref="L5:L14" si="1">G5*H5+I5+J5+K5</f>
        <v>432</v>
      </c>
    </row>
    <row r="6" spans="1:12">
      <c r="A6" s="3">
        <v>3</v>
      </c>
      <c r="B6" s="3" t="s">
        <v>5</v>
      </c>
      <c r="C6" s="3" t="s">
        <v>30</v>
      </c>
      <c r="D6" s="3" t="s">
        <v>6</v>
      </c>
      <c r="E6" s="4" t="s">
        <v>26</v>
      </c>
      <c r="F6" s="3" t="s">
        <v>20</v>
      </c>
      <c r="G6" s="3">
        <v>3</v>
      </c>
      <c r="H6" s="3">
        <v>38</v>
      </c>
      <c r="I6" s="7">
        <f>VLOOKUP(F6,[1]Consignment!$F$4:$I$16,4,FALSE)</f>
        <v>2.25</v>
      </c>
      <c r="J6" s="7">
        <f t="shared" si="0"/>
        <v>30</v>
      </c>
      <c r="K6" s="7">
        <v>50</v>
      </c>
      <c r="L6" s="7">
        <f t="shared" si="1"/>
        <v>196.25</v>
      </c>
    </row>
    <row r="7" spans="1:12">
      <c r="A7" s="3">
        <v>4</v>
      </c>
      <c r="B7" s="3" t="s">
        <v>5</v>
      </c>
      <c r="C7" s="3" t="s">
        <v>31</v>
      </c>
      <c r="D7" s="3" t="s">
        <v>7</v>
      </c>
      <c r="E7" s="4" t="s">
        <v>26</v>
      </c>
      <c r="F7" s="3" t="s">
        <v>21</v>
      </c>
      <c r="G7" s="3">
        <v>17</v>
      </c>
      <c r="H7" s="3">
        <v>249</v>
      </c>
      <c r="I7" s="7">
        <f>VLOOKUP(F7,[1]Consignment!$F$4:$I$16,4,FALSE)</f>
        <v>3</v>
      </c>
      <c r="J7" s="7">
        <f t="shared" si="0"/>
        <v>170</v>
      </c>
      <c r="K7" s="7">
        <v>50</v>
      </c>
      <c r="L7" s="7">
        <f t="shared" si="1"/>
        <v>4456</v>
      </c>
    </row>
    <row r="8" spans="1:12">
      <c r="A8" s="3">
        <v>5</v>
      </c>
      <c r="B8" s="3" t="s">
        <v>8</v>
      </c>
      <c r="C8" s="3" t="s">
        <v>32</v>
      </c>
      <c r="D8" s="3" t="s">
        <v>9</v>
      </c>
      <c r="E8" s="4" t="s">
        <v>26</v>
      </c>
      <c r="F8" s="3" t="s">
        <v>22</v>
      </c>
      <c r="G8" s="3">
        <v>21</v>
      </c>
      <c r="H8" s="3">
        <v>450</v>
      </c>
      <c r="I8" s="7">
        <v>2</v>
      </c>
      <c r="J8" s="7">
        <f t="shared" si="0"/>
        <v>210</v>
      </c>
      <c r="K8" s="7">
        <v>50</v>
      </c>
      <c r="L8" s="7">
        <f t="shared" si="1"/>
        <v>9712</v>
      </c>
    </row>
    <row r="9" spans="1:12">
      <c r="A9" s="3">
        <v>6</v>
      </c>
      <c r="B9" s="3" t="s">
        <v>10</v>
      </c>
      <c r="C9" s="3" t="s">
        <v>33</v>
      </c>
      <c r="D9" s="3" t="s">
        <v>11</v>
      </c>
      <c r="E9" s="4" t="s">
        <v>26</v>
      </c>
      <c r="F9" s="3" t="s">
        <v>23</v>
      </c>
      <c r="G9" s="3">
        <v>4</v>
      </c>
      <c r="H9" s="3">
        <v>51</v>
      </c>
      <c r="I9" s="7">
        <f>VLOOKUP(F9,[1]Consignment!$F$4:$I$16,4,FALSE)</f>
        <v>2.25</v>
      </c>
      <c r="J9" s="7">
        <f t="shared" si="0"/>
        <v>40</v>
      </c>
      <c r="K9" s="7">
        <v>50</v>
      </c>
      <c r="L9" s="7">
        <f t="shared" si="1"/>
        <v>296.25</v>
      </c>
    </row>
    <row r="10" spans="1:12">
      <c r="A10" s="3">
        <v>7</v>
      </c>
      <c r="B10" s="3" t="s">
        <v>10</v>
      </c>
      <c r="C10" s="3" t="s">
        <v>34</v>
      </c>
      <c r="D10" s="3" t="s">
        <v>12</v>
      </c>
      <c r="E10" s="4" t="s">
        <v>26</v>
      </c>
      <c r="F10" s="3" t="s">
        <v>20</v>
      </c>
      <c r="G10" s="3">
        <v>4</v>
      </c>
      <c r="H10" s="3">
        <v>29</v>
      </c>
      <c r="I10" s="7">
        <f>VLOOKUP(F10,[1]Consignment!$F$4:$I$16,4,FALSE)</f>
        <v>2.25</v>
      </c>
      <c r="J10" s="7">
        <f t="shared" si="0"/>
        <v>40</v>
      </c>
      <c r="K10" s="7">
        <v>50</v>
      </c>
      <c r="L10" s="7">
        <f t="shared" si="1"/>
        <v>208.25</v>
      </c>
    </row>
    <row r="11" spans="1:12">
      <c r="A11" s="3">
        <v>8</v>
      </c>
      <c r="B11" s="3" t="s">
        <v>10</v>
      </c>
      <c r="C11" s="3" t="s">
        <v>35</v>
      </c>
      <c r="D11" s="3" t="s">
        <v>13</v>
      </c>
      <c r="E11" s="4" t="s">
        <v>26</v>
      </c>
      <c r="F11" s="3" t="s">
        <v>24</v>
      </c>
      <c r="G11" s="3">
        <v>3</v>
      </c>
      <c r="H11" s="3">
        <v>16</v>
      </c>
      <c r="I11" s="7">
        <v>2.25</v>
      </c>
      <c r="J11" s="7">
        <f t="shared" si="0"/>
        <v>30</v>
      </c>
      <c r="K11" s="7">
        <v>50</v>
      </c>
      <c r="L11" s="7">
        <f t="shared" si="1"/>
        <v>130.25</v>
      </c>
    </row>
    <row r="12" spans="1:12">
      <c r="A12" s="3">
        <v>9</v>
      </c>
      <c r="B12" s="3" t="s">
        <v>14</v>
      </c>
      <c r="C12" s="3" t="s">
        <v>36</v>
      </c>
      <c r="D12" s="3" t="s">
        <v>15</v>
      </c>
      <c r="E12" s="4" t="s">
        <v>26</v>
      </c>
      <c r="F12" s="3" t="s">
        <v>25</v>
      </c>
      <c r="G12" s="3">
        <v>5</v>
      </c>
      <c r="H12" s="3">
        <v>48</v>
      </c>
      <c r="I12" s="7">
        <v>2</v>
      </c>
      <c r="J12" s="7">
        <f t="shared" si="0"/>
        <v>50</v>
      </c>
      <c r="K12" s="7">
        <v>50</v>
      </c>
      <c r="L12" s="7">
        <f t="shared" si="1"/>
        <v>342</v>
      </c>
    </row>
    <row r="13" spans="1:12">
      <c r="A13" s="3">
        <v>10</v>
      </c>
      <c r="B13" s="3" t="s">
        <v>0</v>
      </c>
      <c r="C13" s="3" t="s">
        <v>27</v>
      </c>
      <c r="D13" s="3" t="s">
        <v>1</v>
      </c>
      <c r="E13" s="4" t="s">
        <v>26</v>
      </c>
      <c r="F13" s="3" t="s">
        <v>18</v>
      </c>
      <c r="G13" s="3">
        <v>4</v>
      </c>
      <c r="H13" s="3">
        <v>44</v>
      </c>
      <c r="I13" s="7">
        <f>VLOOKUP(F13,[1]Consignment!$F$4:$I$16,4,FALSE)</f>
        <v>2</v>
      </c>
      <c r="J13" s="7">
        <f t="shared" si="0"/>
        <v>40</v>
      </c>
      <c r="K13" s="7">
        <v>50</v>
      </c>
      <c r="L13" s="7">
        <f t="shared" si="1"/>
        <v>268</v>
      </c>
    </row>
    <row r="14" spans="1:12">
      <c r="A14" s="3">
        <v>11</v>
      </c>
      <c r="B14" s="3" t="s">
        <v>16</v>
      </c>
      <c r="C14" s="3" t="s">
        <v>37</v>
      </c>
      <c r="D14" s="3" t="s">
        <v>17</v>
      </c>
      <c r="E14" s="4" t="s">
        <v>26</v>
      </c>
      <c r="F14" s="3" t="s">
        <v>20</v>
      </c>
      <c r="G14" s="3">
        <v>10</v>
      </c>
      <c r="H14" s="3">
        <v>98</v>
      </c>
      <c r="I14" s="7">
        <f>VLOOKUP(F14,[1]Consignment!$F$4:$I$16,4,FALSE)</f>
        <v>2.25</v>
      </c>
      <c r="J14" s="7">
        <f t="shared" si="0"/>
        <v>100</v>
      </c>
      <c r="K14" s="7">
        <v>50</v>
      </c>
      <c r="L14" s="7">
        <f t="shared" si="1"/>
        <v>1132.25</v>
      </c>
    </row>
    <row r="15" spans="1:12" s="18" customFormat="1">
      <c r="A15" s="13" t="s">
        <v>54</v>
      </c>
      <c r="B15" s="14"/>
      <c r="C15" s="14"/>
      <c r="D15" s="14"/>
      <c r="E15" s="14"/>
      <c r="F15" s="14"/>
      <c r="G15" s="14"/>
      <c r="H15" s="14"/>
      <c r="I15" s="15"/>
      <c r="J15" s="15"/>
      <c r="K15" s="16"/>
      <c r="L15" s="17">
        <f>ROUND(SUM(L4:L14),0)</f>
        <v>17925</v>
      </c>
    </row>
    <row r="16" spans="1:12" s="18" customFormat="1" ht="30" customHeight="1">
      <c r="A16" s="19" t="s">
        <v>52</v>
      </c>
      <c r="B16" s="19"/>
      <c r="C16" s="19"/>
      <c r="D16" s="19"/>
      <c r="E16" s="19"/>
      <c r="F16" s="19"/>
      <c r="G16" s="19"/>
      <c r="H16" s="19"/>
      <c r="I16" s="20"/>
      <c r="J16" s="20"/>
      <c r="K16" s="20"/>
      <c r="L16" s="20"/>
    </row>
    <row r="17" spans="1:12" s="18" customFormat="1" ht="30" customHeight="1">
      <c r="A17" s="19" t="s">
        <v>53</v>
      </c>
      <c r="B17" s="19"/>
      <c r="C17" s="19"/>
      <c r="D17" s="19"/>
      <c r="E17" s="19"/>
      <c r="F17" s="19"/>
      <c r="G17" s="19"/>
      <c r="H17" s="19"/>
      <c r="I17" s="20"/>
      <c r="J17" s="20"/>
      <c r="K17" s="20"/>
      <c r="L17" s="20"/>
    </row>
    <row r="18" spans="1:12">
      <c r="G18" s="21">
        <f>SUM(G4:G14)</f>
        <v>83</v>
      </c>
      <c r="H18" s="21">
        <f>SUM(H4:H14)</f>
        <v>1179</v>
      </c>
    </row>
  </sheetData>
  <sortState ref="B2:H12">
    <sortCondition ref="B2"/>
  </sortState>
  <mergeCells count="7">
    <mergeCell ref="A15:K15"/>
    <mergeCell ref="A16:L16"/>
    <mergeCell ref="A17:L17"/>
    <mergeCell ref="A1:I1"/>
    <mergeCell ref="J1:L1"/>
    <mergeCell ref="A2:I2"/>
    <mergeCell ref="J2:L2"/>
  </mergeCells>
  <conditionalFormatting sqref="C1:C2">
    <cfRule type="duplicateValues" dxfId="7" priority="4"/>
    <cfRule type="duplicateValues" dxfId="6" priority="5"/>
  </conditionalFormatting>
  <conditionalFormatting sqref="C15:C17">
    <cfRule type="duplicateValues" dxfId="5" priority="3"/>
  </conditionalFormatting>
  <conditionalFormatting sqref="C15:C17">
    <cfRule type="duplicateValues" dxfId="3" priority="1"/>
    <cfRule type="duplicateValues" dxfId="2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2026-06-06T10:50:23Z</dcterms:created>
  <dcterms:modified xsi:type="dcterms:W3CDTF">2026-06-06T10:50:25Z</dcterms:modified>
</cp:coreProperties>
</file>