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28455" windowHeight="1144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Consignment!$A$2:$U$229</definedName>
    <definedName name="_xlnm.Print_Titles" localSheetId="0">Consignment!$2:$2</definedName>
  </definedNames>
  <calcPr calcId="124519"/>
</workbook>
</file>

<file path=xl/calcChain.xml><?xml version="1.0" encoding="utf-8"?>
<calcChain xmlns="http://schemas.openxmlformats.org/spreadsheetml/2006/main">
  <c r="G229" i="1"/>
  <c r="H125"/>
  <c r="H7"/>
  <c r="H220"/>
  <c r="H204"/>
  <c r="H203"/>
  <c r="H202"/>
  <c r="H132"/>
  <c r="H119"/>
  <c r="H9"/>
  <c r="H219"/>
  <c r="H173"/>
  <c r="H160"/>
  <c r="H151"/>
  <c r="H145"/>
  <c r="H144"/>
  <c r="H141"/>
  <c r="H196"/>
  <c r="H201"/>
  <c r="H177"/>
  <c r="H216"/>
  <c r="H82"/>
  <c r="H76"/>
  <c r="H180"/>
  <c r="H227"/>
  <c r="H226"/>
  <c r="H225"/>
  <c r="H224"/>
  <c r="H223"/>
  <c r="H222"/>
  <c r="H221"/>
  <c r="H218"/>
  <c r="H217"/>
  <c r="H215"/>
  <c r="H214"/>
  <c r="H213"/>
  <c r="H212"/>
  <c r="H211"/>
  <c r="H210"/>
  <c r="H209"/>
  <c r="H208"/>
  <c r="H207"/>
  <c r="H206"/>
  <c r="H184"/>
  <c r="H183"/>
  <c r="H181"/>
  <c r="H179"/>
  <c r="H178"/>
  <c r="H176"/>
  <c r="H147"/>
  <c r="H146"/>
  <c r="H143"/>
  <c r="H139"/>
  <c r="H133"/>
  <c r="H130"/>
  <c r="H129"/>
  <c r="H128"/>
  <c r="H127"/>
  <c r="H120"/>
  <c r="H118"/>
  <c r="H117"/>
  <c r="H116"/>
  <c r="H89"/>
  <c r="H88"/>
  <c r="H87"/>
  <c r="H86"/>
  <c r="H85"/>
  <c r="H84"/>
  <c r="H83"/>
  <c r="H81"/>
  <c r="H80"/>
  <c r="H79"/>
  <c r="H78"/>
  <c r="H77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195"/>
  <c r="H182"/>
  <c r="H5"/>
  <c r="H140"/>
  <c r="H199"/>
  <c r="H197"/>
  <c r="H193"/>
  <c r="H188"/>
  <c r="H175"/>
  <c r="H136"/>
  <c r="H135"/>
  <c r="H3"/>
  <c r="H142"/>
  <c r="H124"/>
  <c r="H10"/>
  <c r="H8"/>
  <c r="H6"/>
  <c r="H192"/>
  <c r="H158"/>
  <c r="H134"/>
  <c r="H189"/>
  <c r="H198"/>
  <c r="H205"/>
  <c r="H200"/>
  <c r="H194"/>
  <c r="H191"/>
  <c r="H190"/>
  <c r="H92"/>
  <c r="H149"/>
  <c r="H148"/>
  <c r="H137"/>
  <c r="H4"/>
  <c r="H187"/>
  <c r="H186"/>
  <c r="H174"/>
  <c r="H172"/>
  <c r="H171"/>
  <c r="H170"/>
  <c r="H169"/>
  <c r="H168"/>
  <c r="H167"/>
  <c r="H166"/>
  <c r="H165"/>
  <c r="H164"/>
  <c r="H163"/>
  <c r="H162"/>
  <c r="H161"/>
  <c r="H159"/>
  <c r="H157"/>
  <c r="H156"/>
  <c r="H155"/>
  <c r="H154"/>
  <c r="H153"/>
  <c r="H152"/>
  <c r="H150"/>
  <c r="H131"/>
  <c r="H122"/>
  <c r="H121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I185" l="1"/>
  <c r="O185" s="1"/>
  <c r="I123"/>
  <c r="O123" s="1"/>
  <c r="I11"/>
  <c r="O11" s="1"/>
  <c r="K227"/>
  <c r="J227"/>
  <c r="I227"/>
  <c r="K226"/>
  <c r="J226"/>
  <c r="I226"/>
  <c r="K225"/>
  <c r="J225"/>
  <c r="I225"/>
  <c r="K224"/>
  <c r="J224"/>
  <c r="I224"/>
  <c r="K223"/>
  <c r="J223"/>
  <c r="I223"/>
  <c r="K222"/>
  <c r="J222"/>
  <c r="I222"/>
  <c r="K221"/>
  <c r="J221"/>
  <c r="I221"/>
  <c r="K220"/>
  <c r="J220"/>
  <c r="I220"/>
  <c r="K219"/>
  <c r="J219"/>
  <c r="I219"/>
  <c r="K218"/>
  <c r="J218"/>
  <c r="I218"/>
  <c r="K217"/>
  <c r="J217"/>
  <c r="I217"/>
  <c r="K216"/>
  <c r="J216"/>
  <c r="I216"/>
  <c r="K215"/>
  <c r="J215"/>
  <c r="I215"/>
  <c r="K214"/>
  <c r="J214"/>
  <c r="I214"/>
  <c r="K213"/>
  <c r="J213"/>
  <c r="I213"/>
  <c r="K212"/>
  <c r="J212"/>
  <c r="I212"/>
  <c r="K211"/>
  <c r="J211"/>
  <c r="I211"/>
  <c r="K210"/>
  <c r="J210"/>
  <c r="I210"/>
  <c r="K209"/>
  <c r="J209"/>
  <c r="I209"/>
  <c r="K208"/>
  <c r="J208"/>
  <c r="I208"/>
  <c r="K207"/>
  <c r="J207"/>
  <c r="I207"/>
  <c r="K206"/>
  <c r="J206"/>
  <c r="I206"/>
  <c r="K205"/>
  <c r="J205"/>
  <c r="I205"/>
  <c r="K204"/>
  <c r="J204"/>
  <c r="I204"/>
  <c r="K203"/>
  <c r="J203"/>
  <c r="I203"/>
  <c r="K202"/>
  <c r="J202"/>
  <c r="I202"/>
  <c r="K201"/>
  <c r="J201"/>
  <c r="I201"/>
  <c r="K200"/>
  <c r="J200"/>
  <c r="I200"/>
  <c r="K199"/>
  <c r="J199"/>
  <c r="I199"/>
  <c r="K198"/>
  <c r="J198"/>
  <c r="I198"/>
  <c r="K197"/>
  <c r="J197"/>
  <c r="I197"/>
  <c r="K196"/>
  <c r="J196"/>
  <c r="I196"/>
  <c r="K195"/>
  <c r="J195"/>
  <c r="I195"/>
  <c r="K194"/>
  <c r="J194"/>
  <c r="I194"/>
  <c r="K193"/>
  <c r="J193"/>
  <c r="I193"/>
  <c r="K192"/>
  <c r="J192"/>
  <c r="I192"/>
  <c r="K191"/>
  <c r="J191"/>
  <c r="I191"/>
  <c r="K190"/>
  <c r="J190"/>
  <c r="I190"/>
  <c r="K189"/>
  <c r="J189"/>
  <c r="I189"/>
  <c r="K188"/>
  <c r="J188"/>
  <c r="I188"/>
  <c r="K187"/>
  <c r="J187"/>
  <c r="I187"/>
  <c r="K186"/>
  <c r="J186"/>
  <c r="I186"/>
  <c r="K184"/>
  <c r="J184"/>
  <c r="I184"/>
  <c r="K183"/>
  <c r="J183"/>
  <c r="I183"/>
  <c r="K182"/>
  <c r="J182"/>
  <c r="I182"/>
  <c r="K181"/>
  <c r="J181"/>
  <c r="I181"/>
  <c r="K180"/>
  <c r="J180"/>
  <c r="I180"/>
  <c r="K179"/>
  <c r="J179"/>
  <c r="I179"/>
  <c r="K178"/>
  <c r="J178"/>
  <c r="I178"/>
  <c r="K177"/>
  <c r="J177"/>
  <c r="I177"/>
  <c r="K176"/>
  <c r="J176"/>
  <c r="I176"/>
  <c r="K92"/>
  <c r="J92"/>
  <c r="I92"/>
  <c r="K175"/>
  <c r="J175"/>
  <c r="I175"/>
  <c r="K174"/>
  <c r="J174"/>
  <c r="I174"/>
  <c r="K173"/>
  <c r="J173"/>
  <c r="I173"/>
  <c r="K172"/>
  <c r="J172"/>
  <c r="I172"/>
  <c r="K171"/>
  <c r="J171"/>
  <c r="I171"/>
  <c r="K170"/>
  <c r="J170"/>
  <c r="I170"/>
  <c r="K169"/>
  <c r="J169"/>
  <c r="I169"/>
  <c r="K168"/>
  <c r="J168"/>
  <c r="I168"/>
  <c r="K167"/>
  <c r="J167"/>
  <c r="I167"/>
  <c r="K166"/>
  <c r="J166"/>
  <c r="I166"/>
  <c r="K165"/>
  <c r="J165"/>
  <c r="I165"/>
  <c r="K164"/>
  <c r="J164"/>
  <c r="I164"/>
  <c r="K163"/>
  <c r="J163"/>
  <c r="I163"/>
  <c r="K162"/>
  <c r="J162"/>
  <c r="I162"/>
  <c r="K161"/>
  <c r="J161"/>
  <c r="I161"/>
  <c r="K160"/>
  <c r="J160"/>
  <c r="I160"/>
  <c r="K159"/>
  <c r="J159"/>
  <c r="I159"/>
  <c r="K158"/>
  <c r="J158"/>
  <c r="I158"/>
  <c r="K157"/>
  <c r="J157"/>
  <c r="I157"/>
  <c r="K156"/>
  <c r="J156"/>
  <c r="I156"/>
  <c r="K155"/>
  <c r="J155"/>
  <c r="I155"/>
  <c r="K154"/>
  <c r="J154"/>
  <c r="I154"/>
  <c r="K153"/>
  <c r="J153"/>
  <c r="I153"/>
  <c r="K152"/>
  <c r="J152"/>
  <c r="I152"/>
  <c r="K151"/>
  <c r="J151"/>
  <c r="I151"/>
  <c r="K150"/>
  <c r="J150"/>
  <c r="I150"/>
  <c r="K149"/>
  <c r="J149"/>
  <c r="I149"/>
  <c r="K148"/>
  <c r="J148"/>
  <c r="I148"/>
  <c r="K147"/>
  <c r="J147"/>
  <c r="I147"/>
  <c r="K146"/>
  <c r="J146"/>
  <c r="I146"/>
  <c r="K145"/>
  <c r="J145"/>
  <c r="I145"/>
  <c r="K144"/>
  <c r="J144"/>
  <c r="I144"/>
  <c r="K143"/>
  <c r="J143"/>
  <c r="I143"/>
  <c r="K142"/>
  <c r="J142"/>
  <c r="I142"/>
  <c r="K141"/>
  <c r="J141"/>
  <c r="I141"/>
  <c r="K140"/>
  <c r="J140"/>
  <c r="I140"/>
  <c r="K139"/>
  <c r="J139"/>
  <c r="I139"/>
  <c r="K138"/>
  <c r="J138"/>
  <c r="I138"/>
  <c r="K137"/>
  <c r="J137"/>
  <c r="I137"/>
  <c r="K136"/>
  <c r="J136"/>
  <c r="I136"/>
  <c r="K135"/>
  <c r="J135"/>
  <c r="I135"/>
  <c r="K134"/>
  <c r="J134"/>
  <c r="I134"/>
  <c r="K133"/>
  <c r="J133"/>
  <c r="I133"/>
  <c r="K132"/>
  <c r="J132"/>
  <c r="I132"/>
  <c r="K131"/>
  <c r="J131"/>
  <c r="I131"/>
  <c r="K130"/>
  <c r="J130"/>
  <c r="I130"/>
  <c r="K129"/>
  <c r="J129"/>
  <c r="I129"/>
  <c r="K128"/>
  <c r="J128"/>
  <c r="I128"/>
  <c r="K127"/>
  <c r="J127"/>
  <c r="I127"/>
  <c r="K126"/>
  <c r="J126"/>
  <c r="I126"/>
  <c r="K125"/>
  <c r="J125"/>
  <c r="I125"/>
  <c r="K124"/>
  <c r="J124"/>
  <c r="I124"/>
  <c r="K122"/>
  <c r="J122"/>
  <c r="I122"/>
  <c r="K121"/>
  <c r="J121"/>
  <c r="I121"/>
  <c r="K120"/>
  <c r="J120"/>
  <c r="I120"/>
  <c r="K119"/>
  <c r="J119"/>
  <c r="I119"/>
  <c r="K118"/>
  <c r="J118"/>
  <c r="I118"/>
  <c r="K117"/>
  <c r="J117"/>
  <c r="I117"/>
  <c r="K116"/>
  <c r="J116"/>
  <c r="I116"/>
  <c r="K115"/>
  <c r="J115"/>
  <c r="I115"/>
  <c r="K114"/>
  <c r="J114"/>
  <c r="I114"/>
  <c r="K113"/>
  <c r="J113"/>
  <c r="I113"/>
  <c r="K112"/>
  <c r="J112"/>
  <c r="I112"/>
  <c r="K111"/>
  <c r="J111"/>
  <c r="I111"/>
  <c r="K110"/>
  <c r="J110"/>
  <c r="I110"/>
  <c r="K109"/>
  <c r="J109"/>
  <c r="I109"/>
  <c r="K108"/>
  <c r="J108"/>
  <c r="I108"/>
  <c r="K107"/>
  <c r="J107"/>
  <c r="I107"/>
  <c r="K106"/>
  <c r="J106"/>
  <c r="I106"/>
  <c r="K105"/>
  <c r="J105"/>
  <c r="I105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96"/>
  <c r="J96"/>
  <c r="I96"/>
  <c r="K95"/>
  <c r="J95"/>
  <c r="I95"/>
  <c r="K94"/>
  <c r="J94"/>
  <c r="I94"/>
  <c r="K93"/>
  <c r="J93"/>
  <c r="I93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I3"/>
  <c r="K3"/>
  <c r="J3"/>
  <c r="O4" l="1"/>
  <c r="O6"/>
  <c r="O8"/>
  <c r="O10"/>
  <c r="O13"/>
  <c r="O15"/>
  <c r="O17"/>
  <c r="O19"/>
  <c r="O21"/>
  <c r="O23"/>
  <c r="O25"/>
  <c r="O27"/>
  <c r="O29"/>
  <c r="O31"/>
  <c r="O33"/>
  <c r="O35"/>
  <c r="O37"/>
  <c r="O39"/>
  <c r="O41"/>
  <c r="O43"/>
  <c r="O45"/>
  <c r="O47"/>
  <c r="O49"/>
  <c r="O51"/>
  <c r="O53"/>
  <c r="O55"/>
  <c r="O57"/>
  <c r="O59"/>
  <c r="O61"/>
  <c r="O63"/>
  <c r="O65"/>
  <c r="O67"/>
  <c r="O69"/>
  <c r="O71"/>
  <c r="O73"/>
  <c r="O75"/>
  <c r="O77"/>
  <c r="O79"/>
  <c r="O81"/>
  <c r="O83"/>
  <c r="O85"/>
  <c r="O87"/>
  <c r="O89"/>
  <c r="O91"/>
  <c r="O94"/>
  <c r="O96"/>
  <c r="O98"/>
  <c r="O102"/>
  <c r="O104"/>
  <c r="O106"/>
  <c r="O108"/>
  <c r="O110"/>
  <c r="O112"/>
  <c r="O114"/>
  <c r="O116"/>
  <c r="O118"/>
  <c r="O120"/>
  <c r="O122"/>
  <c r="O125"/>
  <c r="O127"/>
  <c r="O129"/>
  <c r="O131"/>
  <c r="O133"/>
  <c r="O135"/>
  <c r="O137"/>
  <c r="O139"/>
  <c r="O141"/>
  <c r="O143"/>
  <c r="O145"/>
  <c r="O147"/>
  <c r="O149"/>
  <c r="O151"/>
  <c r="O153"/>
  <c r="O155"/>
  <c r="O157"/>
  <c r="O159"/>
  <c r="O161"/>
  <c r="O163"/>
  <c r="O165"/>
  <c r="O167"/>
  <c r="O169"/>
  <c r="O171"/>
  <c r="O173"/>
  <c r="O175"/>
  <c r="O176"/>
  <c r="O178"/>
  <c r="O180"/>
  <c r="O182"/>
  <c r="O184"/>
  <c r="O187"/>
  <c r="O189"/>
  <c r="O191"/>
  <c r="O193"/>
  <c r="O195"/>
  <c r="O197"/>
  <c r="O199"/>
  <c r="O201"/>
  <c r="O203"/>
  <c r="O205"/>
  <c r="O207"/>
  <c r="O209"/>
  <c r="O211"/>
  <c r="O213"/>
  <c r="O215"/>
  <c r="O217"/>
  <c r="O219"/>
  <c r="O221"/>
  <c r="O223"/>
  <c r="O100"/>
  <c r="O225"/>
  <c r="O227"/>
  <c r="O3"/>
  <c r="O5"/>
  <c r="O7"/>
  <c r="O9"/>
  <c r="O12"/>
  <c r="O14"/>
  <c r="O16"/>
  <c r="O18"/>
  <c r="O20"/>
  <c r="O22"/>
  <c r="O24"/>
  <c r="O26"/>
  <c r="O28"/>
  <c r="O30"/>
  <c r="O32"/>
  <c r="O34"/>
  <c r="O36"/>
  <c r="O38"/>
  <c r="O40"/>
  <c r="O42"/>
  <c r="O44"/>
  <c r="O46"/>
  <c r="O48"/>
  <c r="O50"/>
  <c r="O52"/>
  <c r="O54"/>
  <c r="O56"/>
  <c r="O58"/>
  <c r="O60"/>
  <c r="O62"/>
  <c r="O64"/>
  <c r="O66"/>
  <c r="O68"/>
  <c r="O70"/>
  <c r="O72"/>
  <c r="O74"/>
  <c r="O76"/>
  <c r="O78"/>
  <c r="O80"/>
  <c r="O82"/>
  <c r="O84"/>
  <c r="O86"/>
  <c r="O88"/>
  <c r="O90"/>
  <c r="O93"/>
  <c r="O95"/>
  <c r="O97"/>
  <c r="O99"/>
  <c r="O101"/>
  <c r="O103"/>
  <c r="O105"/>
  <c r="O107"/>
  <c r="O109"/>
  <c r="O111"/>
  <c r="O113"/>
  <c r="O115"/>
  <c r="O117"/>
  <c r="O119"/>
  <c r="O121"/>
  <c r="O124"/>
  <c r="O126"/>
  <c r="O128"/>
  <c r="O130"/>
  <c r="O132"/>
  <c r="O134"/>
  <c r="O136"/>
  <c r="O138"/>
  <c r="O140"/>
  <c r="O142"/>
  <c r="O144"/>
  <c r="O146"/>
  <c r="O148"/>
  <c r="O150"/>
  <c r="O152"/>
  <c r="O154"/>
  <c r="O156"/>
  <c r="O158"/>
  <c r="O160"/>
  <c r="O162"/>
  <c r="O164"/>
  <c r="O166"/>
  <c r="O168"/>
  <c r="O170"/>
  <c r="O172"/>
  <c r="O174"/>
  <c r="O92"/>
  <c r="O177"/>
  <c r="O179"/>
  <c r="O181"/>
  <c r="O183"/>
  <c r="O186"/>
  <c r="O188"/>
  <c r="O190"/>
  <c r="O192"/>
  <c r="O194"/>
  <c r="O196"/>
  <c r="O198"/>
  <c r="O200"/>
  <c r="O202"/>
  <c r="O204"/>
  <c r="O206"/>
  <c r="O208"/>
  <c r="O210"/>
  <c r="O212"/>
  <c r="O214"/>
  <c r="O216"/>
  <c r="O218"/>
  <c r="O220"/>
  <c r="O222"/>
  <c r="O224"/>
  <c r="O226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O228" l="1"/>
</calcChain>
</file>

<file path=xl/sharedStrings.xml><?xml version="1.0" encoding="utf-8"?>
<sst xmlns="http://schemas.openxmlformats.org/spreadsheetml/2006/main" count="1372" uniqueCount="529">
  <si>
    <t>JA/156</t>
  </si>
  <si>
    <t>05/9/2024</t>
  </si>
  <si>
    <t>RETURN LR</t>
  </si>
  <si>
    <t>0</t>
  </si>
  <si>
    <t>JA/164</t>
  </si>
  <si>
    <t>17/9/2024</t>
  </si>
  <si>
    <t>JA/168</t>
  </si>
  <si>
    <t>23/9/2024</t>
  </si>
  <si>
    <t>524</t>
  </si>
  <si>
    <t>21/9/2024</t>
  </si>
  <si>
    <t>0331</t>
  </si>
  <si>
    <t>02/9/2024</t>
  </si>
  <si>
    <t>07/9/2024</t>
  </si>
  <si>
    <t>385</t>
  </si>
  <si>
    <t>13/9/2024</t>
  </si>
  <si>
    <t>383</t>
  </si>
  <si>
    <t>373</t>
  </si>
  <si>
    <t>386</t>
  </si>
  <si>
    <t>398</t>
  </si>
  <si>
    <t>395</t>
  </si>
  <si>
    <t>392</t>
  </si>
  <si>
    <t>376</t>
  </si>
  <si>
    <t>382</t>
  </si>
  <si>
    <t>0345</t>
  </si>
  <si>
    <t>SF/1837</t>
  </si>
  <si>
    <t>319/327/321</t>
  </si>
  <si>
    <t>MEHENDI AGENCIES</t>
  </si>
  <si>
    <t>SF/1838</t>
  </si>
  <si>
    <t>322</t>
  </si>
  <si>
    <t>SF/1839</t>
  </si>
  <si>
    <t>0329</t>
  </si>
  <si>
    <t>SF/1840</t>
  </si>
  <si>
    <t>328</t>
  </si>
  <si>
    <t>KALYANI TEXTILE</t>
  </si>
  <si>
    <t>SF/1841</t>
  </si>
  <si>
    <t>323</t>
  </si>
  <si>
    <t>SF/1842</t>
  </si>
  <si>
    <t>0309</t>
  </si>
  <si>
    <t>SF/1843</t>
  </si>
  <si>
    <t>326</t>
  </si>
  <si>
    <t>TRIPATHY TIMES</t>
  </si>
  <si>
    <t>SF/1844</t>
  </si>
  <si>
    <t>0310</t>
  </si>
  <si>
    <t>SF/1845</t>
  </si>
  <si>
    <t>338</t>
  </si>
  <si>
    <t>SF/1846</t>
  </si>
  <si>
    <t>0334</t>
  </si>
  <si>
    <t>SF/1847</t>
  </si>
  <si>
    <t>0341</t>
  </si>
  <si>
    <t>SF/1848</t>
  </si>
  <si>
    <t>0340</t>
  </si>
  <si>
    <t>SF/1849</t>
  </si>
  <si>
    <t>0337</t>
  </si>
  <si>
    <t>SF/1850</t>
  </si>
  <si>
    <t>333</t>
  </si>
  <si>
    <t>SF/1851</t>
  </si>
  <si>
    <t>0346</t>
  </si>
  <si>
    <t>SF/1852</t>
  </si>
  <si>
    <t>330</t>
  </si>
  <si>
    <t>SF/1853</t>
  </si>
  <si>
    <t>0348</t>
  </si>
  <si>
    <t>SF/1854</t>
  </si>
  <si>
    <t>SF/1855</t>
  </si>
  <si>
    <t>SF/1856</t>
  </si>
  <si>
    <t>339</t>
  </si>
  <si>
    <t>SF/1857</t>
  </si>
  <si>
    <t>0347</t>
  </si>
  <si>
    <t>SF/1858</t>
  </si>
  <si>
    <t>336</t>
  </si>
  <si>
    <t>SF/1859</t>
  </si>
  <si>
    <t>335</t>
  </si>
  <si>
    <t>SF/1860</t>
  </si>
  <si>
    <t>344</t>
  </si>
  <si>
    <t>SF/1861</t>
  </si>
  <si>
    <t>343</t>
  </si>
  <si>
    <t>SF/1862</t>
  </si>
  <si>
    <t>0349</t>
  </si>
  <si>
    <t>SF/1863</t>
  </si>
  <si>
    <t>0342</t>
  </si>
  <si>
    <t>SF/1864</t>
  </si>
  <si>
    <t>332</t>
  </si>
  <si>
    <t>SF/1865</t>
  </si>
  <si>
    <t>0352</t>
  </si>
  <si>
    <t>SF/1866</t>
  </si>
  <si>
    <t>359</t>
  </si>
  <si>
    <t>SF/1867</t>
  </si>
  <si>
    <t>0358</t>
  </si>
  <si>
    <t>SF/1868</t>
  </si>
  <si>
    <t>0366</t>
  </si>
  <si>
    <t>SF/1869</t>
  </si>
  <si>
    <t>0367</t>
  </si>
  <si>
    <t>SF/1870</t>
  </si>
  <si>
    <t>0368</t>
  </si>
  <si>
    <t>SF/1871</t>
  </si>
  <si>
    <t>362</t>
  </si>
  <si>
    <t>SF/1872</t>
  </si>
  <si>
    <t>0355</t>
  </si>
  <si>
    <t>11/9/2024</t>
  </si>
  <si>
    <t>SF/1873</t>
  </si>
  <si>
    <t>0361</t>
  </si>
  <si>
    <t>SF/1874</t>
  </si>
  <si>
    <t>254</t>
  </si>
  <si>
    <t>SF/1875</t>
  </si>
  <si>
    <t>0365</t>
  </si>
  <si>
    <t>SF/1876</t>
  </si>
  <si>
    <t>353</t>
  </si>
  <si>
    <t>SF/1877</t>
  </si>
  <si>
    <t>0350</t>
  </si>
  <si>
    <t>SF/1878</t>
  </si>
  <si>
    <t>0369</t>
  </si>
  <si>
    <t>SF/1879</t>
  </si>
  <si>
    <t>364</t>
  </si>
  <si>
    <t>SF/1880</t>
  </si>
  <si>
    <t>0363</t>
  </si>
  <si>
    <t>SF/1881</t>
  </si>
  <si>
    <t>360</t>
  </si>
  <si>
    <t>SF/1882</t>
  </si>
  <si>
    <t>357</t>
  </si>
  <si>
    <t>SF/1883</t>
  </si>
  <si>
    <t>356</t>
  </si>
  <si>
    <t>SF/1884</t>
  </si>
  <si>
    <t>0351</t>
  </si>
  <si>
    <t>SF/1885</t>
  </si>
  <si>
    <t>389</t>
  </si>
  <si>
    <t>RELIANCE RETAIL LIMITED</t>
  </si>
  <si>
    <t>SF/1886</t>
  </si>
  <si>
    <t>391</t>
  </si>
  <si>
    <t>SF/1887</t>
  </si>
  <si>
    <t>0384</t>
  </si>
  <si>
    <t>SF/1888</t>
  </si>
  <si>
    <t>390</t>
  </si>
  <si>
    <t>SF/1889</t>
  </si>
  <si>
    <t>394</t>
  </si>
  <si>
    <t>SF/1890</t>
  </si>
  <si>
    <t>0375</t>
  </si>
  <si>
    <t>SF/1891</t>
  </si>
  <si>
    <t>0399</t>
  </si>
  <si>
    <t>SF/1892</t>
  </si>
  <si>
    <t>0378</t>
  </si>
  <si>
    <t>SF/1893</t>
  </si>
  <si>
    <t>381</t>
  </si>
  <si>
    <t>SF/1894</t>
  </si>
  <si>
    <t>0380</t>
  </si>
  <si>
    <t>SF/1895</t>
  </si>
  <si>
    <t>0393</t>
  </si>
  <si>
    <t>SF/1896</t>
  </si>
  <si>
    <t>397</t>
  </si>
  <si>
    <t>SF/1897</t>
  </si>
  <si>
    <t>372</t>
  </si>
  <si>
    <t>SF/1898</t>
  </si>
  <si>
    <t>0388</t>
  </si>
  <si>
    <t>SF/1899</t>
  </si>
  <si>
    <t>371</t>
  </si>
  <si>
    <t>SF/1900</t>
  </si>
  <si>
    <t>0374</t>
  </si>
  <si>
    <t>SF/1901</t>
  </si>
  <si>
    <t>377</t>
  </si>
  <si>
    <t>SF/1902</t>
  </si>
  <si>
    <t>0379</t>
  </si>
  <si>
    <t>SF/1903</t>
  </si>
  <si>
    <t>SF/1904</t>
  </si>
  <si>
    <t>403</t>
  </si>
  <si>
    <t>SF/1905</t>
  </si>
  <si>
    <t>402</t>
  </si>
  <si>
    <t>14/9/2024</t>
  </si>
  <si>
    <t>SF/1906</t>
  </si>
  <si>
    <t>049</t>
  </si>
  <si>
    <t>SF/1907</t>
  </si>
  <si>
    <t>0405</t>
  </si>
  <si>
    <t>SF/1908</t>
  </si>
  <si>
    <t>0404</t>
  </si>
  <si>
    <t>SF/1909</t>
  </si>
  <si>
    <t>406</t>
  </si>
  <si>
    <t>SF/1910</t>
  </si>
  <si>
    <t>0410</t>
  </si>
  <si>
    <t>SF/1911</t>
  </si>
  <si>
    <t>407</t>
  </si>
  <si>
    <t>SF/1912</t>
  </si>
  <si>
    <t>0408</t>
  </si>
  <si>
    <t>SF/1913</t>
  </si>
  <si>
    <t>0409</t>
  </si>
  <si>
    <t>SF/1914</t>
  </si>
  <si>
    <t>0412</t>
  </si>
  <si>
    <t>SF/1915</t>
  </si>
  <si>
    <t>0414</t>
  </si>
  <si>
    <t>SF/1916</t>
  </si>
  <si>
    <t>0420</t>
  </si>
  <si>
    <t>SF/1917</t>
  </si>
  <si>
    <t>0419</t>
  </si>
  <si>
    <t>SF/1918</t>
  </si>
  <si>
    <t>428</t>
  </si>
  <si>
    <t>SF/1919</t>
  </si>
  <si>
    <t>0425</t>
  </si>
  <si>
    <t>SF/1920</t>
  </si>
  <si>
    <t>0429</t>
  </si>
  <si>
    <t>SF/1921</t>
  </si>
  <si>
    <t>0426</t>
  </si>
  <si>
    <t>SF/1922</t>
  </si>
  <si>
    <t>0417</t>
  </si>
  <si>
    <t>SF/1923</t>
  </si>
  <si>
    <t>416</t>
  </si>
  <si>
    <t>SF/1924</t>
  </si>
  <si>
    <t>423</t>
  </si>
  <si>
    <t>SF/1925</t>
  </si>
  <si>
    <t>424</t>
  </si>
  <si>
    <t>SF/1926</t>
  </si>
  <si>
    <t>427</t>
  </si>
  <si>
    <t>SF/1927</t>
  </si>
  <si>
    <t>421</t>
  </si>
  <si>
    <t>SF/1928</t>
  </si>
  <si>
    <t>418</t>
  </si>
  <si>
    <t>SF/1929</t>
  </si>
  <si>
    <t>422</t>
  </si>
  <si>
    <t>16/9/2024</t>
  </si>
  <si>
    <t>SF/1930</t>
  </si>
  <si>
    <t>0433</t>
  </si>
  <si>
    <t>SF/1931</t>
  </si>
  <si>
    <t>431</t>
  </si>
  <si>
    <t>SF/1932</t>
  </si>
  <si>
    <t>432</t>
  </si>
  <si>
    <t>SF/1933</t>
  </si>
  <si>
    <t>434</t>
  </si>
  <si>
    <t>SF/1934</t>
  </si>
  <si>
    <t>0435</t>
  </si>
  <si>
    <t>SF/1935</t>
  </si>
  <si>
    <t>430</t>
  </si>
  <si>
    <t>SF/1936</t>
  </si>
  <si>
    <t>467</t>
  </si>
  <si>
    <t>19/9/2024</t>
  </si>
  <si>
    <t>SF/1937</t>
  </si>
  <si>
    <t>0466</t>
  </si>
  <si>
    <t>18/9/2024</t>
  </si>
  <si>
    <t>SF/1938</t>
  </si>
  <si>
    <t>0468</t>
  </si>
  <si>
    <t>SF/1939</t>
  </si>
  <si>
    <t>462</t>
  </si>
  <si>
    <t>SF/1940</t>
  </si>
  <si>
    <t>461</t>
  </si>
  <si>
    <t>SF/1941</t>
  </si>
  <si>
    <t>0458</t>
  </si>
  <si>
    <t>SF/1942</t>
  </si>
  <si>
    <t>438</t>
  </si>
  <si>
    <t>SF/1943</t>
  </si>
  <si>
    <t>459</t>
  </si>
  <si>
    <t>SF/1944</t>
  </si>
  <si>
    <t>470</t>
  </si>
  <si>
    <t>SF/1945</t>
  </si>
  <si>
    <t>0469</t>
  </si>
  <si>
    <t>SF/1946</t>
  </si>
  <si>
    <t>0443</t>
  </si>
  <si>
    <t>SF/1947</t>
  </si>
  <si>
    <t>0449</t>
  </si>
  <si>
    <t>SF/1948</t>
  </si>
  <si>
    <t>0446</t>
  </si>
  <si>
    <t>SF/1949</t>
  </si>
  <si>
    <t>460</t>
  </si>
  <si>
    <t>SF/1950</t>
  </si>
  <si>
    <t>456</t>
  </si>
  <si>
    <t>SF/1951</t>
  </si>
  <si>
    <t>455</t>
  </si>
  <si>
    <t>SF/1952</t>
  </si>
  <si>
    <t>0463</t>
  </si>
  <si>
    <t>SF/1953</t>
  </si>
  <si>
    <t>0465</t>
  </si>
  <si>
    <t>SF/1954</t>
  </si>
  <si>
    <t>452</t>
  </si>
  <si>
    <t>SF/1955</t>
  </si>
  <si>
    <t>0457</t>
  </si>
  <si>
    <t>SF/1956</t>
  </si>
  <si>
    <t>0445</t>
  </si>
  <si>
    <t xml:space="preserve">J P STORES </t>
  </si>
  <si>
    <t>SF/1957</t>
  </si>
  <si>
    <t>448</t>
  </si>
  <si>
    <t>SF/1958</t>
  </si>
  <si>
    <t>450</t>
  </si>
  <si>
    <t>SF/1959</t>
  </si>
  <si>
    <t>0437</t>
  </si>
  <si>
    <t>SF/1960</t>
  </si>
  <si>
    <t>0454</t>
  </si>
  <si>
    <t>SF/1961</t>
  </si>
  <si>
    <t>0464</t>
  </si>
  <si>
    <t>SF/1962</t>
  </si>
  <si>
    <t>0444</t>
  </si>
  <si>
    <t>SF/1963</t>
  </si>
  <si>
    <t>0436</t>
  </si>
  <si>
    <t>TRAVEL STYLE</t>
  </si>
  <si>
    <t>SF/1964</t>
  </si>
  <si>
    <t>0453</t>
  </si>
  <si>
    <t>SF/1965</t>
  </si>
  <si>
    <t>0477</t>
  </si>
  <si>
    <t>SF/1966</t>
  </si>
  <si>
    <t>0482</t>
  </si>
  <si>
    <t>SF/1967</t>
  </si>
  <si>
    <t>0483</t>
  </si>
  <si>
    <t>SF/1968</t>
  </si>
  <si>
    <t>0475</t>
  </si>
  <si>
    <t>SF/1969</t>
  </si>
  <si>
    <t>0478</t>
  </si>
  <si>
    <t>SF/1970</t>
  </si>
  <si>
    <t>485</t>
  </si>
  <si>
    <t>SF/1971</t>
  </si>
  <si>
    <t>479</t>
  </si>
  <si>
    <t>SF/1972</t>
  </si>
  <si>
    <t>505</t>
  </si>
  <si>
    <t>SF/1973</t>
  </si>
  <si>
    <t>484</t>
  </si>
  <si>
    <t>SF/1974</t>
  </si>
  <si>
    <t>0512</t>
  </si>
  <si>
    <t>SF/1975</t>
  </si>
  <si>
    <t>9405000511</t>
  </si>
  <si>
    <t>SF/1976</t>
  </si>
  <si>
    <t>501</t>
  </si>
  <si>
    <t>SF/1977</t>
  </si>
  <si>
    <t>502</t>
  </si>
  <si>
    <t>SF/1978</t>
  </si>
  <si>
    <t>509</t>
  </si>
  <si>
    <t>SF/1979</t>
  </si>
  <si>
    <t>0510</t>
  </si>
  <si>
    <t>SF/1980</t>
  </si>
  <si>
    <t>0480</t>
  </si>
  <si>
    <t>SF/1981</t>
  </si>
  <si>
    <t>0495</t>
  </si>
  <si>
    <t>SF/1982</t>
  </si>
  <si>
    <t>0481</t>
  </si>
  <si>
    <t>SF/1983</t>
  </si>
  <si>
    <t>0504</t>
  </si>
  <si>
    <t>SF/1984</t>
  </si>
  <si>
    <t>0496</t>
  </si>
  <si>
    <t>SF/1985</t>
  </si>
  <si>
    <t>508</t>
  </si>
  <si>
    <t>SF/1986</t>
  </si>
  <si>
    <t>497</t>
  </si>
  <si>
    <t>SF/1987</t>
  </si>
  <si>
    <t>494</t>
  </si>
  <si>
    <t>SF/1988</t>
  </si>
  <si>
    <t>0506</t>
  </si>
  <si>
    <t>SF/1989</t>
  </si>
  <si>
    <t>503</t>
  </si>
  <si>
    <t>SF/1990</t>
  </si>
  <si>
    <t>0499</t>
  </si>
  <si>
    <t>SF/1991</t>
  </si>
  <si>
    <t>0507</t>
  </si>
  <si>
    <t>SF/1992</t>
  </si>
  <si>
    <t>0498</t>
  </si>
  <si>
    <t>SF/1993</t>
  </si>
  <si>
    <t>0500</t>
  </si>
  <si>
    <t>SF/1994</t>
  </si>
  <si>
    <t>0493</t>
  </si>
  <si>
    <t>SF/1995</t>
  </si>
  <si>
    <t>0486</t>
  </si>
  <si>
    <t>SF/1996</t>
  </si>
  <si>
    <t>0488</t>
  </si>
  <si>
    <t>SF/1997</t>
  </si>
  <si>
    <t>0487</t>
  </si>
  <si>
    <t>SF/1998</t>
  </si>
  <si>
    <t>515</t>
  </si>
  <si>
    <t>28/9/2024</t>
  </si>
  <si>
    <t>SF/1999</t>
  </si>
  <si>
    <t>0525</t>
  </si>
  <si>
    <t>SF/2000</t>
  </si>
  <si>
    <t>0520/0519</t>
  </si>
  <si>
    <t>SF/2001</t>
  </si>
  <si>
    <t>522</t>
  </si>
  <si>
    <t>SF/2002</t>
  </si>
  <si>
    <t>0523</t>
  </si>
  <si>
    <t>SF/2003</t>
  </si>
  <si>
    <t>526</t>
  </si>
  <si>
    <t>SF/2004</t>
  </si>
  <si>
    <t>0527</t>
  </si>
  <si>
    <t>SF/2005</t>
  </si>
  <si>
    <t>0518</t>
  </si>
  <si>
    <t>SF/2006</t>
  </si>
  <si>
    <t>0521</t>
  </si>
  <si>
    <t>SF/2007</t>
  </si>
  <si>
    <t>SF/2008</t>
  </si>
  <si>
    <t>24/9/2024</t>
  </si>
  <si>
    <t>538</t>
  </si>
  <si>
    <t>SF/2009</t>
  </si>
  <si>
    <t>539</t>
  </si>
  <si>
    <t>SF/2010</t>
  </si>
  <si>
    <t>0540</t>
  </si>
  <si>
    <t>SF/2011</t>
  </si>
  <si>
    <t>0530</t>
  </si>
  <si>
    <t>GANESH BAG HOUSE</t>
  </si>
  <si>
    <t>27/9/2024</t>
  </si>
  <si>
    <t>SF/2012</t>
  </si>
  <si>
    <t>0528</t>
  </si>
  <si>
    <t>SF/2013</t>
  </si>
  <si>
    <t>0532</t>
  </si>
  <si>
    <t>SF/2014</t>
  </si>
  <si>
    <t>0529</t>
  </si>
  <si>
    <t>SF/2015</t>
  </si>
  <si>
    <t>0533</t>
  </si>
  <si>
    <t>SF/2016</t>
  </si>
  <si>
    <t>0531</t>
  </si>
  <si>
    <t>SF/2017</t>
  </si>
  <si>
    <t>548</t>
  </si>
  <si>
    <t>PROFESSIONAL COMPUTER</t>
  </si>
  <si>
    <t>SF/2018</t>
  </si>
  <si>
    <t>0553</t>
  </si>
  <si>
    <t>SUBSIDIARY CANTEEN ODISHA POLICE BALASORE</t>
  </si>
  <si>
    <t>SF/2019</t>
  </si>
  <si>
    <t>0554</t>
  </si>
  <si>
    <t>SF/2020</t>
  </si>
  <si>
    <t>555</t>
  </si>
  <si>
    <t>SF/2021</t>
  </si>
  <si>
    <t>0544</t>
  </si>
  <si>
    <t>SF/2022</t>
  </si>
  <si>
    <t>0547</t>
  </si>
  <si>
    <t>SF/2023</t>
  </si>
  <si>
    <t>0556</t>
  </si>
  <si>
    <t>SF/2024</t>
  </si>
  <si>
    <t>0546</t>
  </si>
  <si>
    <t>SF/2025</t>
  </si>
  <si>
    <t>0557</t>
  </si>
  <si>
    <t>SF/2026</t>
  </si>
  <si>
    <t>0545</t>
  </si>
  <si>
    <t>30/9/2024</t>
  </si>
  <si>
    <t>SF/2027</t>
  </si>
  <si>
    <t>561</t>
  </si>
  <si>
    <t>SF/2028</t>
  </si>
  <si>
    <t>0567</t>
  </si>
  <si>
    <t>SF/2029</t>
  </si>
  <si>
    <t>0563</t>
  </si>
  <si>
    <t>SF/2030</t>
  </si>
  <si>
    <t>0564</t>
  </si>
  <si>
    <t>SF/2031</t>
  </si>
  <si>
    <t>0573</t>
  </si>
  <si>
    <t>SF/2032</t>
  </si>
  <si>
    <t>572</t>
  </si>
  <si>
    <t>SF/2033</t>
  </si>
  <si>
    <t>0562</t>
  </si>
  <si>
    <t>SF/2034</t>
  </si>
  <si>
    <t>571</t>
  </si>
  <si>
    <t>SF/2035</t>
  </si>
  <si>
    <t>575</t>
  </si>
  <si>
    <t>SF/2036</t>
  </si>
  <si>
    <t>0568</t>
  </si>
  <si>
    <t>SF/2037</t>
  </si>
  <si>
    <t>578</t>
  </si>
  <si>
    <t>SF/2038</t>
  </si>
  <si>
    <t>574</t>
  </si>
  <si>
    <t>SF/2039</t>
  </si>
  <si>
    <t>0581</t>
  </si>
  <si>
    <t>SF/2040</t>
  </si>
  <si>
    <t>0569</t>
  </si>
  <si>
    <t>SF/2041</t>
  </si>
  <si>
    <t>0584</t>
  </si>
  <si>
    <t>SF/2042</t>
  </si>
  <si>
    <t>0583</t>
  </si>
  <si>
    <t>SF/2043</t>
  </si>
  <si>
    <t>0580</t>
  </si>
  <si>
    <t>SF/2044</t>
  </si>
  <si>
    <t>0566</t>
  </si>
  <si>
    <t>SF/2045</t>
  </si>
  <si>
    <t>0565</t>
  </si>
  <si>
    <t>SF/2046</t>
  </si>
  <si>
    <t>0576</t>
  </si>
  <si>
    <t>SF/2047</t>
  </si>
  <si>
    <t>579</t>
  </si>
  <si>
    <t>SF/2048</t>
  </si>
  <si>
    <t>0582</t>
  </si>
  <si>
    <t>SF/2049</t>
  </si>
  <si>
    <t>577</t>
  </si>
  <si>
    <t>BHANJANAGAR</t>
  </si>
  <si>
    <t>BALASORE</t>
  </si>
  <si>
    <t>JAJPUR ROAD</t>
  </si>
  <si>
    <t>BARAGARH</t>
  </si>
  <si>
    <t>BERHAMPUR</t>
  </si>
  <si>
    <t>BHUBANESWAR</t>
  </si>
  <si>
    <t>TALCHER</t>
  </si>
  <si>
    <t>KORAPUT</t>
  </si>
  <si>
    <t>ANGUL</t>
  </si>
  <si>
    <t>JHARSUGUDA</t>
  </si>
  <si>
    <t>ROURKELA</t>
  </si>
  <si>
    <t>BOLANGIR</t>
  </si>
  <si>
    <t>RAYAGADA</t>
  </si>
  <si>
    <t>BHAWANIPATNA</t>
  </si>
  <si>
    <t>NABARANGPUR</t>
  </si>
  <si>
    <t>KEONJHAR</t>
  </si>
  <si>
    <t>SAMBALPUR</t>
  </si>
  <si>
    <t>BARIPADA</t>
  </si>
  <si>
    <t>KENDRAPARA</t>
  </si>
  <si>
    <t>PURI</t>
  </si>
  <si>
    <t>BARBIL</t>
  </si>
  <si>
    <t>BHADRAK</t>
  </si>
  <si>
    <t>JEYPORE</t>
  </si>
  <si>
    <t>SUNDERGARH</t>
  </si>
  <si>
    <t>MALKANGIRI</t>
  </si>
  <si>
    <t>DHENKANAL</t>
  </si>
  <si>
    <t xml:space="preserve">CDA </t>
  </si>
  <si>
    <t>TITILAGARH</t>
  </si>
  <si>
    <t>CASE</t>
  </si>
  <si>
    <t>SL.</t>
  </si>
  <si>
    <t>DATE</t>
  </si>
  <si>
    <t>LR NO.</t>
  </si>
  <si>
    <t>INV. NO.</t>
  </si>
  <si>
    <t>DESTINATION</t>
  </si>
  <si>
    <t>REMARKS</t>
  </si>
  <si>
    <t>PARTY NAME</t>
  </si>
  <si>
    <t>ARVI AGENCY</t>
  </si>
  <si>
    <t>NEW FUTURE MART</t>
  </si>
  <si>
    <t>VANDANA SHOPPING CENTER</t>
  </si>
  <si>
    <t>MUSKAN ENTERPRISES</t>
  </si>
  <si>
    <t>SUBHAM TRAVEL MART</t>
  </si>
  <si>
    <t>PANDA RETAIL PVTT LTD</t>
  </si>
  <si>
    <t>0387</t>
  </si>
  <si>
    <t>DARGHA BAZAR</t>
  </si>
  <si>
    <t>CUTTACK</t>
  </si>
  <si>
    <t xml:space="preserve">RELIANCE RETAIL LIMITED </t>
  </si>
  <si>
    <t>AS TECNOLOLOGIGIE</t>
  </si>
  <si>
    <t>NAZISH AGENCIES</t>
  </si>
  <si>
    <t>FROM</t>
  </si>
  <si>
    <t>RATE</t>
  </si>
  <si>
    <t>HML</t>
  </si>
  <si>
    <t>DP.CH.</t>
  </si>
  <si>
    <t>DD.CH.</t>
  </si>
  <si>
    <t>INV. CH.</t>
  </si>
  <si>
    <t>LR CH.</t>
  </si>
  <si>
    <t>INT. SUPLY. CH.</t>
  </si>
  <si>
    <t>AMT.</t>
  </si>
  <si>
    <t>CTC</t>
  </si>
  <si>
    <t>AIRPLAZA RETAIL HOLDING PVT LTD</t>
  </si>
  <si>
    <t>RELIANCE RETAIL LIMITED      (FORMERLY RELIANCE FRESH LTD)</t>
  </si>
  <si>
    <t>BLSR</t>
  </si>
  <si>
    <t>J ROAD</t>
  </si>
  <si>
    <t>BHANJA NAGAR</t>
  </si>
  <si>
    <t>(RUPEES FOUR LAKH SIXTY EIGHT THOUSAND NINE HUNDRED TEN ONLY)</t>
  </si>
  <si>
    <t>M/S SAFARI INDUSTRIES INDIA LTD.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</si>
</sst>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/>
    <xf numFmtId="0" fontId="3" fillId="0" borderId="1" xfId="0" quotePrefix="1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4" fillId="2" borderId="1" xfId="0" applyNumberFormat="1" applyFont="1" applyFill="1" applyBorder="1"/>
    <xf numFmtId="0" fontId="4" fillId="2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/>
    <xf numFmtId="2" fontId="4" fillId="2" borderId="1" xfId="0" applyNumberFormat="1" applyFont="1" applyFill="1" applyBorder="1"/>
    <xf numFmtId="2" fontId="0" fillId="0" borderId="0" xfId="0" applyNumberFormat="1" applyFont="1"/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2" fillId="0" borderId="1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righ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/>
    <xf numFmtId="0" fontId="3" fillId="0" borderId="1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C0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>NEW RATE / CASE</v>
          </cell>
        </row>
        <row r="4">
          <cell r="C4" t="str">
            <v>ANANDAPUR</v>
          </cell>
          <cell r="D4">
            <v>106</v>
          </cell>
        </row>
        <row r="5">
          <cell r="C5" t="str">
            <v>ANGUL</v>
          </cell>
          <cell r="D5">
            <v>106</v>
          </cell>
        </row>
        <row r="6">
          <cell r="C6" t="str">
            <v>ASKA</v>
          </cell>
          <cell r="D6">
            <v>106</v>
          </cell>
        </row>
        <row r="7">
          <cell r="C7" t="str">
            <v>ATHAGARH</v>
          </cell>
          <cell r="D7">
            <v>106</v>
          </cell>
        </row>
        <row r="8">
          <cell r="C8" t="str">
            <v>BAISINGA</v>
          </cell>
          <cell r="D8">
            <v>132</v>
          </cell>
        </row>
        <row r="9">
          <cell r="C9" t="str">
            <v>BALASORE</v>
          </cell>
          <cell r="D9">
            <v>106</v>
          </cell>
        </row>
        <row r="10">
          <cell r="C10" t="str">
            <v>BALIA</v>
          </cell>
          <cell r="D10">
            <v>106</v>
          </cell>
        </row>
        <row r="11">
          <cell r="C11" t="str">
            <v>BALIAPAL</v>
          </cell>
          <cell r="D11">
            <v>158</v>
          </cell>
        </row>
        <row r="12">
          <cell r="C12" t="str">
            <v>BALICHANDRAPUR</v>
          </cell>
          <cell r="D12">
            <v>132</v>
          </cell>
        </row>
        <row r="13">
          <cell r="C13" t="str">
            <v>BALUGAON</v>
          </cell>
          <cell r="D13">
            <v>106</v>
          </cell>
        </row>
        <row r="14">
          <cell r="C14" t="str">
            <v>BARAGARH</v>
          </cell>
          <cell r="D14">
            <v>92</v>
          </cell>
        </row>
        <row r="15">
          <cell r="C15" t="str">
            <v>BARBIL</v>
          </cell>
          <cell r="D15">
            <v>97</v>
          </cell>
        </row>
        <row r="16">
          <cell r="C16" t="str">
            <v>BARIPADA</v>
          </cell>
          <cell r="D16">
            <v>106</v>
          </cell>
        </row>
        <row r="17">
          <cell r="C17" t="str">
            <v>BARPALI</v>
          </cell>
          <cell r="D17">
            <v>108</v>
          </cell>
        </row>
        <row r="18">
          <cell r="C18" t="str">
            <v>BERHAMPUR</v>
          </cell>
          <cell r="D18">
            <v>106</v>
          </cell>
        </row>
        <row r="19">
          <cell r="C19" t="str">
            <v>BHADRAK</v>
          </cell>
          <cell r="D19">
            <v>106</v>
          </cell>
        </row>
        <row r="20">
          <cell r="C20" t="str">
            <v>BHANJANAGAR</v>
          </cell>
          <cell r="D20">
            <v>106</v>
          </cell>
        </row>
        <row r="21">
          <cell r="C21" t="str">
            <v>BHAWANIPATNA</v>
          </cell>
          <cell r="D21">
            <v>145</v>
          </cell>
        </row>
        <row r="22">
          <cell r="C22" t="str">
            <v>BHEDEN</v>
          </cell>
          <cell r="D22">
            <v>218</v>
          </cell>
        </row>
        <row r="23">
          <cell r="C23" t="str">
            <v>BHUBAN</v>
          </cell>
          <cell r="D23">
            <v>145</v>
          </cell>
        </row>
        <row r="24">
          <cell r="C24" t="str">
            <v>BHUBANESWAR</v>
          </cell>
          <cell r="D24">
            <v>79</v>
          </cell>
        </row>
        <row r="25">
          <cell r="C25" t="str">
            <v>BIRAMITRAPUR</v>
          </cell>
          <cell r="D25">
            <v>158</v>
          </cell>
        </row>
        <row r="26">
          <cell r="C26" t="str">
            <v>BOINDA</v>
          </cell>
          <cell r="D26">
            <v>139</v>
          </cell>
        </row>
        <row r="27">
          <cell r="C27" t="str">
            <v>BOLANGIR</v>
          </cell>
          <cell r="D27">
            <v>113</v>
          </cell>
        </row>
        <row r="28">
          <cell r="C28" t="str">
            <v>BOUDH</v>
          </cell>
          <cell r="D28">
            <v>139</v>
          </cell>
        </row>
        <row r="29">
          <cell r="C29" t="str">
            <v>BRAJARAJNAGAR</v>
          </cell>
          <cell r="D29">
            <v>142</v>
          </cell>
        </row>
        <row r="30">
          <cell r="C30" t="str">
            <v>BURLA</v>
          </cell>
          <cell r="D30">
            <v>132</v>
          </cell>
        </row>
        <row r="31">
          <cell r="C31" t="str">
            <v>BUXIBAZAR</v>
          </cell>
          <cell r="D31">
            <v>40</v>
          </cell>
        </row>
        <row r="32">
          <cell r="C32" t="str">
            <v>CHAMPUA</v>
          </cell>
          <cell r="D32">
            <v>106</v>
          </cell>
        </row>
        <row r="33">
          <cell r="C33" t="str">
            <v>CHANDANESWAR</v>
          </cell>
          <cell r="D33">
            <v>180</v>
          </cell>
        </row>
        <row r="34">
          <cell r="C34" t="str">
            <v>CHANDIKHOL</v>
          </cell>
          <cell r="D34">
            <v>106</v>
          </cell>
        </row>
        <row r="35">
          <cell r="C35" t="str">
            <v>CHANDPUR</v>
          </cell>
          <cell r="D35">
            <v>106</v>
          </cell>
        </row>
        <row r="36">
          <cell r="C36" t="str">
            <v>CHARAMPA</v>
          </cell>
          <cell r="D36">
            <v>106</v>
          </cell>
        </row>
        <row r="37">
          <cell r="C37" t="str">
            <v>CHARBATIA</v>
          </cell>
          <cell r="D37">
            <v>79</v>
          </cell>
        </row>
        <row r="38">
          <cell r="C38" t="str">
            <v>CHHATRAPUR</v>
          </cell>
          <cell r="D38">
            <v>106</v>
          </cell>
        </row>
        <row r="39">
          <cell r="C39" t="str">
            <v>CHOUDWAR</v>
          </cell>
          <cell r="D39">
            <v>79</v>
          </cell>
        </row>
        <row r="40">
          <cell r="C40" t="str">
            <v>CUTTACK</v>
          </cell>
          <cell r="D40">
            <v>40</v>
          </cell>
        </row>
        <row r="41">
          <cell r="C41" t="str">
            <v>DAMANJODI</v>
          </cell>
          <cell r="D41">
            <v>172</v>
          </cell>
        </row>
        <row r="42">
          <cell r="C42" t="str">
            <v>DASPALLA</v>
          </cell>
          <cell r="D42">
            <v>132</v>
          </cell>
        </row>
        <row r="43">
          <cell r="C43" t="str">
            <v>DEOGARH</v>
          </cell>
          <cell r="D43">
            <v>218</v>
          </cell>
        </row>
        <row r="44">
          <cell r="C44" t="str">
            <v>DEVIDWAR</v>
          </cell>
          <cell r="D44">
            <v>106</v>
          </cell>
        </row>
        <row r="45">
          <cell r="C45" t="str">
            <v>DHARMAGARH</v>
          </cell>
          <cell r="D45">
            <v>192</v>
          </cell>
        </row>
        <row r="46">
          <cell r="C46" t="str">
            <v>DHENKANAL</v>
          </cell>
          <cell r="D46">
            <v>106</v>
          </cell>
        </row>
        <row r="47">
          <cell r="C47" t="str">
            <v>GHASIPURA</v>
          </cell>
          <cell r="D47">
            <v>106</v>
          </cell>
        </row>
        <row r="48">
          <cell r="C48" t="str">
            <v>GHATGAON</v>
          </cell>
          <cell r="D48">
            <v>106</v>
          </cell>
        </row>
        <row r="49">
          <cell r="C49" t="str">
            <v>HARICHANDANPUR</v>
          </cell>
          <cell r="D49">
            <v>132</v>
          </cell>
        </row>
        <row r="50">
          <cell r="C50" t="str">
            <v>HARIPUR HAT</v>
          </cell>
          <cell r="D50">
            <v>106</v>
          </cell>
        </row>
        <row r="51">
          <cell r="C51" t="str">
            <v>HINDOLA</v>
          </cell>
          <cell r="D51">
            <v>119</v>
          </cell>
        </row>
        <row r="52">
          <cell r="C52" t="str">
            <v>HIRAKUD</v>
          </cell>
          <cell r="D52">
            <v>132</v>
          </cell>
        </row>
        <row r="53">
          <cell r="C53" t="str">
            <v>ITAMATI</v>
          </cell>
          <cell r="D53">
            <v>106</v>
          </cell>
        </row>
        <row r="54">
          <cell r="C54" t="str">
            <v>JAGATSINGHPUR</v>
          </cell>
          <cell r="D54">
            <v>106</v>
          </cell>
        </row>
        <row r="55">
          <cell r="C55" t="str">
            <v>JAJPUR ROAD</v>
          </cell>
          <cell r="D55">
            <v>106</v>
          </cell>
        </row>
        <row r="56">
          <cell r="C56" t="str">
            <v>JAJPUR TOWN</v>
          </cell>
          <cell r="D56">
            <v>106</v>
          </cell>
        </row>
        <row r="57">
          <cell r="C57" t="str">
            <v>JALESWAR</v>
          </cell>
          <cell r="D57">
            <v>106</v>
          </cell>
        </row>
        <row r="58">
          <cell r="C58" t="str">
            <v>JARKA</v>
          </cell>
          <cell r="D58">
            <v>106</v>
          </cell>
        </row>
        <row r="59">
          <cell r="C59" t="str">
            <v>JASHIPUR</v>
          </cell>
          <cell r="D59">
            <v>179</v>
          </cell>
        </row>
        <row r="60">
          <cell r="C60" t="str">
            <v>JATNI</v>
          </cell>
          <cell r="D60">
            <v>106</v>
          </cell>
        </row>
        <row r="61">
          <cell r="C61" t="str">
            <v>JEYPORE</v>
          </cell>
          <cell r="D61">
            <v>172</v>
          </cell>
        </row>
        <row r="62">
          <cell r="C62" t="str">
            <v>JHARSUGUDA</v>
          </cell>
          <cell r="D62">
            <v>92</v>
          </cell>
        </row>
        <row r="63">
          <cell r="C63" t="str">
            <v>JHUMPURA</v>
          </cell>
          <cell r="D63">
            <v>132</v>
          </cell>
        </row>
        <row r="64">
          <cell r="C64" t="str">
            <v>JODA</v>
          </cell>
          <cell r="D64">
            <v>106</v>
          </cell>
        </row>
        <row r="65">
          <cell r="C65" t="str">
            <v>JOGESWARPUR</v>
          </cell>
          <cell r="D65">
            <v>132</v>
          </cell>
        </row>
        <row r="66">
          <cell r="C66" t="str">
            <v>JUNAGARH</v>
          </cell>
          <cell r="D66">
            <v>172</v>
          </cell>
        </row>
        <row r="67">
          <cell r="C67" t="str">
            <v>KABATABANDHA</v>
          </cell>
          <cell r="D67">
            <v>120</v>
          </cell>
        </row>
        <row r="68">
          <cell r="C68" t="str">
            <v>KABISURYANAGAR</v>
          </cell>
          <cell r="D68">
            <v>172</v>
          </cell>
        </row>
        <row r="69">
          <cell r="C69" t="str">
            <v>KAITHKHOLA</v>
          </cell>
          <cell r="D69">
            <v>156</v>
          </cell>
        </row>
        <row r="70">
          <cell r="C70" t="str">
            <v>KAKATPUR</v>
          </cell>
          <cell r="D70">
            <v>106</v>
          </cell>
        </row>
        <row r="71">
          <cell r="C71" t="str">
            <v>KALIMELA</v>
          </cell>
          <cell r="D71">
            <v>264</v>
          </cell>
        </row>
        <row r="72">
          <cell r="C72" t="str">
            <v>KALINGA NAGAR</v>
          </cell>
          <cell r="D72">
            <v>113</v>
          </cell>
        </row>
        <row r="73">
          <cell r="C73" t="str">
            <v>KAMAKHYANAGAR</v>
          </cell>
          <cell r="D73">
            <v>106</v>
          </cell>
        </row>
        <row r="74">
          <cell r="C74" t="str">
            <v>KANTABANJI</v>
          </cell>
          <cell r="D74">
            <v>158</v>
          </cell>
        </row>
        <row r="75">
          <cell r="C75" t="str">
            <v>KARANJIA</v>
          </cell>
          <cell r="D75">
            <v>119</v>
          </cell>
        </row>
        <row r="76">
          <cell r="C76" t="str">
            <v>KENDRAPARA</v>
          </cell>
          <cell r="D76">
            <v>106</v>
          </cell>
        </row>
        <row r="77">
          <cell r="C77" t="str">
            <v>KEONJHAR</v>
          </cell>
          <cell r="D77">
            <v>106</v>
          </cell>
        </row>
        <row r="78">
          <cell r="C78" t="str">
            <v>KESINGA</v>
          </cell>
          <cell r="D78">
            <v>172</v>
          </cell>
        </row>
        <row r="79">
          <cell r="C79" t="str">
            <v>KHURDA</v>
          </cell>
          <cell r="D79">
            <v>106</v>
          </cell>
        </row>
        <row r="80">
          <cell r="C80" t="str">
            <v>KORAPUT</v>
          </cell>
          <cell r="D80">
            <v>172</v>
          </cell>
        </row>
        <row r="81">
          <cell r="C81" t="str">
            <v>KUAKHIA</v>
          </cell>
          <cell r="D81">
            <v>106</v>
          </cell>
        </row>
        <row r="82">
          <cell r="C82" t="str">
            <v>KUCHINDA</v>
          </cell>
          <cell r="D82">
            <v>211</v>
          </cell>
        </row>
        <row r="83">
          <cell r="C83" t="str">
            <v>KUKUDAKHANDI</v>
          </cell>
          <cell r="D83">
            <v>145</v>
          </cell>
        </row>
        <row r="84">
          <cell r="C84" t="str">
            <v>MADHUBANHAT</v>
          </cell>
          <cell r="D84">
            <v>106</v>
          </cell>
        </row>
        <row r="85">
          <cell r="C85" t="str">
            <v>MAHANGA</v>
          </cell>
          <cell r="D85">
            <v>132</v>
          </cell>
        </row>
        <row r="86">
          <cell r="C86" t="str">
            <v>MANGALPUR</v>
          </cell>
          <cell r="D86">
            <v>120</v>
          </cell>
        </row>
        <row r="87">
          <cell r="C87" t="str">
            <v>MARSAGHAI</v>
          </cell>
          <cell r="D87">
            <v>106</v>
          </cell>
        </row>
        <row r="88">
          <cell r="C88" t="str">
            <v>MUNDULI</v>
          </cell>
          <cell r="D88">
            <v>66</v>
          </cell>
        </row>
        <row r="89">
          <cell r="C89" t="str">
            <v>MUNIGUDA</v>
          </cell>
          <cell r="D89">
            <v>230</v>
          </cell>
        </row>
        <row r="90">
          <cell r="C90" t="str">
            <v>NABARANGPUR</v>
          </cell>
          <cell r="D90">
            <v>172</v>
          </cell>
        </row>
        <row r="91">
          <cell r="C91" t="str">
            <v>NALCO</v>
          </cell>
          <cell r="D91">
            <v>106</v>
          </cell>
        </row>
        <row r="92">
          <cell r="C92" t="str">
            <v>NAYAGARH</v>
          </cell>
          <cell r="D92">
            <v>106</v>
          </cell>
        </row>
        <row r="93">
          <cell r="C93" t="str">
            <v>NAYAHAT</v>
          </cell>
          <cell r="D93">
            <v>106</v>
          </cell>
        </row>
        <row r="94">
          <cell r="C94" t="str">
            <v>NILAGIRI</v>
          </cell>
          <cell r="D94">
            <v>106</v>
          </cell>
        </row>
        <row r="95">
          <cell r="C95" t="str">
            <v>NIMAPARA</v>
          </cell>
          <cell r="D95">
            <v>106</v>
          </cell>
        </row>
        <row r="96">
          <cell r="C96" t="str">
            <v>NTPC KANIHA</v>
          </cell>
          <cell r="D96">
            <v>106</v>
          </cell>
        </row>
        <row r="97">
          <cell r="C97" t="str">
            <v>PADAMPUR</v>
          </cell>
          <cell r="D97">
            <v>132</v>
          </cell>
        </row>
        <row r="98">
          <cell r="C98" t="str">
            <v>PANIKOILI</v>
          </cell>
          <cell r="D98">
            <v>106</v>
          </cell>
        </row>
        <row r="99">
          <cell r="C99" t="str">
            <v>PARADEEP</v>
          </cell>
          <cell r="D99">
            <v>106</v>
          </cell>
        </row>
        <row r="100">
          <cell r="C100" t="str">
            <v>PARAJANGA</v>
          </cell>
          <cell r="D100">
            <v>119</v>
          </cell>
        </row>
        <row r="101">
          <cell r="C101" t="str">
            <v>PARALAKHEMUNDI</v>
          </cell>
          <cell r="D101">
            <v>175</v>
          </cell>
        </row>
        <row r="102">
          <cell r="C102" t="str">
            <v>PATTAMUNDAI</v>
          </cell>
          <cell r="D102">
            <v>106</v>
          </cell>
        </row>
        <row r="103">
          <cell r="C103" t="str">
            <v>PHULBANI</v>
          </cell>
          <cell r="D103">
            <v>139</v>
          </cell>
        </row>
        <row r="104">
          <cell r="C104" t="str">
            <v>PIPILI</v>
          </cell>
          <cell r="D104">
            <v>106</v>
          </cell>
        </row>
        <row r="105">
          <cell r="C105" t="str">
            <v>PURI</v>
          </cell>
          <cell r="D105">
            <v>106</v>
          </cell>
        </row>
        <row r="106">
          <cell r="C106" t="str">
            <v>RAGHUNATHPUR</v>
          </cell>
          <cell r="D106">
            <v>106</v>
          </cell>
        </row>
        <row r="107">
          <cell r="C107" t="str">
            <v>RAHAMA</v>
          </cell>
          <cell r="D107">
            <v>106</v>
          </cell>
        </row>
        <row r="108">
          <cell r="C108" t="str">
            <v>RAIRANGPUR</v>
          </cell>
          <cell r="D108">
            <v>106</v>
          </cell>
        </row>
        <row r="109">
          <cell r="C109" t="str">
            <v>RAJGANGPUR</v>
          </cell>
          <cell r="D109">
            <v>106</v>
          </cell>
        </row>
        <row r="110">
          <cell r="C110" t="str">
            <v>RAJKHARIAR</v>
          </cell>
          <cell r="D110">
            <v>211</v>
          </cell>
        </row>
        <row r="111">
          <cell r="C111" t="str">
            <v>RASOLA</v>
          </cell>
          <cell r="D111">
            <v>132</v>
          </cell>
        </row>
        <row r="112">
          <cell r="C112" t="str">
            <v>RAYAGADA</v>
          </cell>
          <cell r="D112">
            <v>166</v>
          </cell>
        </row>
        <row r="113">
          <cell r="C113" t="str">
            <v>ROURKELA</v>
          </cell>
          <cell r="D113">
            <v>92</v>
          </cell>
        </row>
        <row r="114">
          <cell r="C114" t="str">
            <v>SALIPUR</v>
          </cell>
          <cell r="D114">
            <v>106</v>
          </cell>
        </row>
        <row r="115">
          <cell r="C115" t="str">
            <v>SAMBALPUR</v>
          </cell>
          <cell r="D115">
            <v>106</v>
          </cell>
        </row>
        <row r="116">
          <cell r="C116" t="str">
            <v>SIMILIGUDA</v>
          </cell>
          <cell r="D116">
            <v>174</v>
          </cell>
        </row>
        <row r="117">
          <cell r="C117" t="str">
            <v>SIMULIA</v>
          </cell>
          <cell r="D117">
            <v>106</v>
          </cell>
        </row>
        <row r="118">
          <cell r="C118" t="str">
            <v>SORO</v>
          </cell>
          <cell r="D118">
            <v>106</v>
          </cell>
        </row>
        <row r="119">
          <cell r="C119" t="str">
            <v>SOUTH BALANDA</v>
          </cell>
          <cell r="D119">
            <v>120</v>
          </cell>
        </row>
        <row r="120">
          <cell r="C120" t="str">
            <v>SUNAKHALA</v>
          </cell>
          <cell r="D120">
            <v>106</v>
          </cell>
        </row>
        <row r="121">
          <cell r="C121" t="str">
            <v>SUNDERGARH</v>
          </cell>
          <cell r="D121">
            <v>119</v>
          </cell>
        </row>
        <row r="122">
          <cell r="C122" t="str">
            <v>TALCHER</v>
          </cell>
          <cell r="D122">
            <v>106</v>
          </cell>
        </row>
        <row r="123">
          <cell r="C123" t="str">
            <v>TIRTOL</v>
          </cell>
          <cell r="D123">
            <v>106</v>
          </cell>
        </row>
        <row r="124">
          <cell r="C124" t="str">
            <v>TITILAGARH</v>
          </cell>
          <cell r="D124">
            <v>158</v>
          </cell>
        </row>
        <row r="125">
          <cell r="C125" t="str">
            <v>TUDIGADIA</v>
          </cell>
          <cell r="D125">
            <v>158</v>
          </cell>
        </row>
        <row r="126">
          <cell r="C126" t="str">
            <v>KHARIAR ROAD</v>
          </cell>
          <cell r="D126">
            <v>210</v>
          </cell>
        </row>
        <row r="127">
          <cell r="C127" t="str">
            <v>BARANGA</v>
          </cell>
          <cell r="D127">
            <v>50</v>
          </cell>
        </row>
        <row r="128">
          <cell r="C128" t="str">
            <v>GANJAM</v>
          </cell>
          <cell r="D128">
            <v>162</v>
          </cell>
        </row>
        <row r="129">
          <cell r="C129" t="str">
            <v>MALKANGIRI</v>
          </cell>
          <cell r="D129">
            <v>210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9"/>
  <sheetViews>
    <sheetView tabSelected="1" topLeftCell="A191" workbookViewId="0">
      <selection activeCell="V208" sqref="V208:W208"/>
    </sheetView>
  </sheetViews>
  <sheetFormatPr defaultColWidth="5.85546875" defaultRowHeight="15"/>
  <cols>
    <col min="1" max="1" width="4.85546875" style="3" customWidth="1"/>
    <col min="2" max="2" width="10.28515625" customWidth="1"/>
    <col min="3" max="3" width="8.28515625" style="7" customWidth="1"/>
    <col min="4" max="4" width="11.7109375" bestFit="1" customWidth="1"/>
    <col min="5" max="5" width="8.42578125" customWidth="1"/>
    <col min="6" max="6" width="16.140625" bestFit="1" customWidth="1"/>
    <col min="7" max="7" width="5.42578125" bestFit="1" customWidth="1"/>
    <col min="8" max="8" width="8.5703125" style="18" customWidth="1"/>
    <col min="9" max="9" width="6.85546875" style="18" customWidth="1"/>
    <col min="10" max="11" width="8.140625" style="18" customWidth="1"/>
    <col min="12" max="12" width="6.7109375" style="18" customWidth="1"/>
    <col min="13" max="13" width="7.42578125" style="18" customWidth="1"/>
    <col min="14" max="14" width="8.5703125" style="18" customWidth="1"/>
    <col min="15" max="15" width="9.5703125" style="18" bestFit="1" customWidth="1"/>
    <col min="16" max="16" width="10.42578125" style="18" bestFit="1" customWidth="1"/>
    <col min="17" max="17" width="32.85546875" style="22" customWidth="1"/>
    <col min="19" max="19" width="7" bestFit="1" customWidth="1"/>
  </cols>
  <sheetData>
    <row r="1" spans="1:17">
      <c r="D1" s="40" t="s">
        <v>528</v>
      </c>
      <c r="E1" s="40"/>
      <c r="F1" s="40"/>
      <c r="G1" s="40"/>
      <c r="H1" s="40"/>
      <c r="I1" s="40"/>
      <c r="J1" s="40"/>
      <c r="K1" s="40"/>
    </row>
    <row r="2" spans="1:17" ht="45">
      <c r="A2" s="10" t="s">
        <v>493</v>
      </c>
      <c r="B2" s="10" t="s">
        <v>494</v>
      </c>
      <c r="C2" s="10" t="s">
        <v>495</v>
      </c>
      <c r="D2" s="11" t="s">
        <v>496</v>
      </c>
      <c r="E2" s="12" t="s">
        <v>512</v>
      </c>
      <c r="F2" s="10" t="s">
        <v>497</v>
      </c>
      <c r="G2" s="10" t="s">
        <v>492</v>
      </c>
      <c r="H2" s="13" t="s">
        <v>513</v>
      </c>
      <c r="I2" s="13" t="s">
        <v>514</v>
      </c>
      <c r="J2" s="13" t="s">
        <v>515</v>
      </c>
      <c r="K2" s="13" t="s">
        <v>516</v>
      </c>
      <c r="L2" s="14" t="s">
        <v>517</v>
      </c>
      <c r="M2" s="13" t="s">
        <v>518</v>
      </c>
      <c r="N2" s="15" t="s">
        <v>519</v>
      </c>
      <c r="O2" s="13" t="s">
        <v>520</v>
      </c>
      <c r="P2" s="13" t="s">
        <v>498</v>
      </c>
      <c r="Q2" s="12" t="s">
        <v>499</v>
      </c>
    </row>
    <row r="3" spans="1:17">
      <c r="A3" s="2">
        <v>1</v>
      </c>
      <c r="B3" s="1" t="s">
        <v>11</v>
      </c>
      <c r="C3" s="6" t="s">
        <v>24</v>
      </c>
      <c r="D3" s="1" t="s">
        <v>25</v>
      </c>
      <c r="E3" s="4" t="s">
        <v>521</v>
      </c>
      <c r="F3" s="1" t="s">
        <v>465</v>
      </c>
      <c r="G3" s="1">
        <v>29</v>
      </c>
      <c r="H3" s="16">
        <f>VLOOKUP(F3,'[1]SAFARI SALES'!$C$3:$D$151,2,FALSE)</f>
        <v>106</v>
      </c>
      <c r="I3" s="16">
        <f t="shared" ref="I3:I66" si="0">G3*3</f>
        <v>87</v>
      </c>
      <c r="J3" s="16">
        <f t="shared" ref="J3:J10" si="1">G3*40</f>
        <v>1160</v>
      </c>
      <c r="K3" s="16">
        <f t="shared" ref="K3:K10" si="2">G3*30</f>
        <v>870</v>
      </c>
      <c r="L3" s="16">
        <v>25</v>
      </c>
      <c r="M3" s="16">
        <v>25</v>
      </c>
      <c r="N3" s="16"/>
      <c r="O3" s="16">
        <f t="shared" ref="O3:O66" si="3">G3*H3+I3+J3+K3+L3+M3+N3</f>
        <v>5241</v>
      </c>
      <c r="P3" s="16"/>
      <c r="Q3" s="20" t="s">
        <v>26</v>
      </c>
    </row>
    <row r="4" spans="1:17">
      <c r="A4" s="2">
        <f>A3+1</f>
        <v>2</v>
      </c>
      <c r="B4" s="1" t="s">
        <v>11</v>
      </c>
      <c r="C4" s="6" t="s">
        <v>27</v>
      </c>
      <c r="D4" s="1" t="s">
        <v>28</v>
      </c>
      <c r="E4" s="4" t="s">
        <v>521</v>
      </c>
      <c r="F4" s="1" t="s">
        <v>468</v>
      </c>
      <c r="G4" s="1">
        <v>3</v>
      </c>
      <c r="H4" s="16">
        <f>VLOOKUP(F4,'[1]SAFARI SALES'!$C$3:$D$151,2,FALSE)</f>
        <v>106</v>
      </c>
      <c r="I4" s="16">
        <f t="shared" si="0"/>
        <v>9</v>
      </c>
      <c r="J4" s="16">
        <f t="shared" si="1"/>
        <v>120</v>
      </c>
      <c r="K4" s="16">
        <f t="shared" si="2"/>
        <v>90</v>
      </c>
      <c r="L4" s="16">
        <v>25</v>
      </c>
      <c r="M4" s="16">
        <v>25</v>
      </c>
      <c r="N4" s="16"/>
      <c r="O4" s="16">
        <f t="shared" si="3"/>
        <v>587</v>
      </c>
      <c r="P4" s="16"/>
      <c r="Q4" s="20" t="s">
        <v>500</v>
      </c>
    </row>
    <row r="5" spans="1:17">
      <c r="A5" s="2">
        <f t="shared" ref="A5:A68" si="4">A4+1</f>
        <v>3</v>
      </c>
      <c r="B5" s="1" t="s">
        <v>11</v>
      </c>
      <c r="C5" s="6" t="s">
        <v>29</v>
      </c>
      <c r="D5" s="1" t="s">
        <v>30</v>
      </c>
      <c r="E5" s="4" t="s">
        <v>521</v>
      </c>
      <c r="F5" s="1" t="s">
        <v>474</v>
      </c>
      <c r="G5" s="1">
        <v>10</v>
      </c>
      <c r="H5" s="16">
        <f>VLOOKUP(F5,'[1]SAFARI SALES'!$C$3:$D$151,2,FALSE)</f>
        <v>92</v>
      </c>
      <c r="I5" s="16">
        <f t="shared" si="0"/>
        <v>30</v>
      </c>
      <c r="J5" s="16">
        <f t="shared" si="1"/>
        <v>400</v>
      </c>
      <c r="K5" s="16">
        <f t="shared" si="2"/>
        <v>300</v>
      </c>
      <c r="L5" s="16">
        <v>25</v>
      </c>
      <c r="M5" s="16">
        <v>25</v>
      </c>
      <c r="N5" s="16"/>
      <c r="O5" s="16">
        <f t="shared" si="3"/>
        <v>1700</v>
      </c>
      <c r="P5" s="16"/>
      <c r="Q5" s="20" t="s">
        <v>501</v>
      </c>
    </row>
    <row r="6" spans="1:17">
      <c r="A6" s="2">
        <f t="shared" si="4"/>
        <v>4</v>
      </c>
      <c r="B6" s="1" t="s">
        <v>11</v>
      </c>
      <c r="C6" s="6" t="s">
        <v>31</v>
      </c>
      <c r="D6" s="1" t="s">
        <v>32</v>
      </c>
      <c r="E6" s="4" t="s">
        <v>521</v>
      </c>
      <c r="F6" s="1" t="s">
        <v>474</v>
      </c>
      <c r="G6" s="1">
        <v>4</v>
      </c>
      <c r="H6" s="16">
        <f>VLOOKUP(F6,'[1]SAFARI SALES'!$C$3:$D$151,2,FALSE)</f>
        <v>92</v>
      </c>
      <c r="I6" s="16">
        <f t="shared" si="0"/>
        <v>12</v>
      </c>
      <c r="J6" s="16">
        <f t="shared" si="1"/>
        <v>160</v>
      </c>
      <c r="K6" s="16">
        <f t="shared" si="2"/>
        <v>120</v>
      </c>
      <c r="L6" s="16">
        <v>25</v>
      </c>
      <c r="M6" s="16">
        <v>25</v>
      </c>
      <c r="N6" s="16"/>
      <c r="O6" s="16">
        <f t="shared" si="3"/>
        <v>710</v>
      </c>
      <c r="P6" s="16"/>
      <c r="Q6" s="20" t="s">
        <v>33</v>
      </c>
    </row>
    <row r="7" spans="1:17">
      <c r="A7" s="2">
        <f t="shared" si="4"/>
        <v>5</v>
      </c>
      <c r="B7" s="1" t="s">
        <v>11</v>
      </c>
      <c r="C7" s="6" t="s">
        <v>34</v>
      </c>
      <c r="D7" s="1" t="s">
        <v>35</v>
      </c>
      <c r="E7" s="4" t="s">
        <v>521</v>
      </c>
      <c r="F7" s="1" t="s">
        <v>475</v>
      </c>
      <c r="G7" s="1">
        <v>3</v>
      </c>
      <c r="H7" s="16">
        <f>VLOOKUP(F7,'[1]SAFARI SALES'!$C$3:$D$151,2,FALSE)</f>
        <v>113</v>
      </c>
      <c r="I7" s="16">
        <f t="shared" si="0"/>
        <v>9</v>
      </c>
      <c r="J7" s="16">
        <f t="shared" si="1"/>
        <v>120</v>
      </c>
      <c r="K7" s="16">
        <f t="shared" si="2"/>
        <v>90</v>
      </c>
      <c r="L7" s="16">
        <v>25</v>
      </c>
      <c r="M7" s="16">
        <v>25</v>
      </c>
      <c r="N7" s="16"/>
      <c r="O7" s="16">
        <f t="shared" si="3"/>
        <v>608</v>
      </c>
      <c r="P7" s="16"/>
      <c r="Q7" s="20" t="s">
        <v>502</v>
      </c>
    </row>
    <row r="8" spans="1:17">
      <c r="A8" s="2">
        <f t="shared" si="4"/>
        <v>6</v>
      </c>
      <c r="B8" s="1" t="s">
        <v>11</v>
      </c>
      <c r="C8" s="6" t="s">
        <v>36</v>
      </c>
      <c r="D8" s="1" t="s">
        <v>37</v>
      </c>
      <c r="E8" s="4" t="s">
        <v>521</v>
      </c>
      <c r="F8" s="1" t="s">
        <v>474</v>
      </c>
      <c r="G8" s="1">
        <v>19</v>
      </c>
      <c r="H8" s="16">
        <f>VLOOKUP(F8,'[1]SAFARI SALES'!$C$3:$D$151,2,FALSE)</f>
        <v>92</v>
      </c>
      <c r="I8" s="16">
        <f t="shared" si="0"/>
        <v>57</v>
      </c>
      <c r="J8" s="16">
        <f t="shared" si="1"/>
        <v>760</v>
      </c>
      <c r="K8" s="16">
        <f t="shared" si="2"/>
        <v>570</v>
      </c>
      <c r="L8" s="16">
        <v>25</v>
      </c>
      <c r="M8" s="16">
        <v>25</v>
      </c>
      <c r="N8" s="16"/>
      <c r="O8" s="16">
        <f t="shared" si="3"/>
        <v>3185</v>
      </c>
      <c r="P8" s="16"/>
      <c r="Q8" s="20" t="s">
        <v>33</v>
      </c>
    </row>
    <row r="9" spans="1:17">
      <c r="A9" s="2">
        <f t="shared" si="4"/>
        <v>7</v>
      </c>
      <c r="B9" s="1" t="s">
        <v>11</v>
      </c>
      <c r="C9" s="6" t="s">
        <v>38</v>
      </c>
      <c r="D9" s="1" t="s">
        <v>39</v>
      </c>
      <c r="E9" s="4" t="s">
        <v>521</v>
      </c>
      <c r="F9" s="1" t="s">
        <v>467</v>
      </c>
      <c r="G9" s="1">
        <v>14</v>
      </c>
      <c r="H9" s="16">
        <f>VLOOKUP(F9,'[1]SAFARI SALES'!$C$3:$D$151,2,FALSE)</f>
        <v>92</v>
      </c>
      <c r="I9" s="16">
        <f t="shared" si="0"/>
        <v>42</v>
      </c>
      <c r="J9" s="16">
        <f t="shared" si="1"/>
        <v>560</v>
      </c>
      <c r="K9" s="16">
        <f t="shared" si="2"/>
        <v>420</v>
      </c>
      <c r="L9" s="16">
        <v>25</v>
      </c>
      <c r="M9" s="16">
        <v>25</v>
      </c>
      <c r="N9" s="16"/>
      <c r="O9" s="16">
        <f t="shared" si="3"/>
        <v>2360</v>
      </c>
      <c r="P9" s="16"/>
      <c r="Q9" s="20" t="s">
        <v>40</v>
      </c>
    </row>
    <row r="10" spans="1:17">
      <c r="A10" s="2">
        <f t="shared" si="4"/>
        <v>8</v>
      </c>
      <c r="B10" s="1" t="s">
        <v>11</v>
      </c>
      <c r="C10" s="6" t="s">
        <v>41</v>
      </c>
      <c r="D10" s="1" t="s">
        <v>42</v>
      </c>
      <c r="E10" s="4" t="s">
        <v>521</v>
      </c>
      <c r="F10" s="1" t="s">
        <v>474</v>
      </c>
      <c r="G10" s="1">
        <v>5</v>
      </c>
      <c r="H10" s="16">
        <f>VLOOKUP(F10,'[1]SAFARI SALES'!$C$3:$D$151,2,FALSE)</f>
        <v>92</v>
      </c>
      <c r="I10" s="16">
        <f t="shared" si="0"/>
        <v>15</v>
      </c>
      <c r="J10" s="16">
        <f t="shared" si="1"/>
        <v>200</v>
      </c>
      <c r="K10" s="16">
        <f t="shared" si="2"/>
        <v>150</v>
      </c>
      <c r="L10" s="16">
        <v>25</v>
      </c>
      <c r="M10" s="16">
        <v>25</v>
      </c>
      <c r="N10" s="16"/>
      <c r="O10" s="16">
        <f t="shared" si="3"/>
        <v>875</v>
      </c>
      <c r="P10" s="16"/>
      <c r="Q10" s="20" t="s">
        <v>33</v>
      </c>
    </row>
    <row r="11" spans="1:17" s="33" customFormat="1" ht="30">
      <c r="A11" s="28">
        <f t="shared" si="4"/>
        <v>9</v>
      </c>
      <c r="B11" s="29" t="s">
        <v>1</v>
      </c>
      <c r="C11" s="30" t="s">
        <v>0</v>
      </c>
      <c r="D11" s="29" t="s">
        <v>3</v>
      </c>
      <c r="E11" s="36" t="s">
        <v>526</v>
      </c>
      <c r="F11" s="29" t="s">
        <v>464</v>
      </c>
      <c r="G11" s="29">
        <v>1</v>
      </c>
      <c r="H11" s="32">
        <v>106</v>
      </c>
      <c r="I11" s="32">
        <f t="shared" si="0"/>
        <v>3</v>
      </c>
      <c r="J11" s="32"/>
      <c r="K11" s="32"/>
      <c r="L11" s="32"/>
      <c r="M11" s="32">
        <v>25</v>
      </c>
      <c r="N11" s="32"/>
      <c r="O11" s="32">
        <f t="shared" si="3"/>
        <v>134</v>
      </c>
      <c r="P11" s="32" t="s">
        <v>2</v>
      </c>
      <c r="Q11" s="36" t="s">
        <v>522</v>
      </c>
    </row>
    <row r="12" spans="1:17">
      <c r="A12" s="2">
        <f t="shared" si="4"/>
        <v>10</v>
      </c>
      <c r="B12" s="1" t="s">
        <v>1</v>
      </c>
      <c r="C12" s="6" t="s">
        <v>43</v>
      </c>
      <c r="D12" s="1" t="s">
        <v>44</v>
      </c>
      <c r="E12" s="4" t="s">
        <v>521</v>
      </c>
      <c r="F12" s="1" t="s">
        <v>476</v>
      </c>
      <c r="G12" s="1">
        <v>24</v>
      </c>
      <c r="H12" s="16">
        <f>VLOOKUP(F12,'[1]SAFARI SALES'!$C$3:$D$151,2,FALSE)</f>
        <v>166</v>
      </c>
      <c r="I12" s="16">
        <f t="shared" si="0"/>
        <v>72</v>
      </c>
      <c r="J12" s="16">
        <f t="shared" ref="J12:J43" si="5">G12*40</f>
        <v>960</v>
      </c>
      <c r="K12" s="16">
        <f t="shared" ref="K12:K43" si="6">G12*30</f>
        <v>720</v>
      </c>
      <c r="L12" s="16">
        <v>25</v>
      </c>
      <c r="M12" s="16">
        <v>25</v>
      </c>
      <c r="N12" s="16">
        <v>300</v>
      </c>
      <c r="O12" s="16">
        <f t="shared" si="3"/>
        <v>6086</v>
      </c>
      <c r="P12" s="16"/>
      <c r="Q12" s="19" t="s">
        <v>522</v>
      </c>
    </row>
    <row r="13" spans="1:17">
      <c r="A13" s="2">
        <f t="shared" si="4"/>
        <v>11</v>
      </c>
      <c r="B13" s="1" t="s">
        <v>1</v>
      </c>
      <c r="C13" s="6" t="s">
        <v>45</v>
      </c>
      <c r="D13" s="1" t="s">
        <v>46</v>
      </c>
      <c r="E13" s="4" t="s">
        <v>521</v>
      </c>
      <c r="F13" s="1" t="s">
        <v>477</v>
      </c>
      <c r="G13" s="1">
        <v>13</v>
      </c>
      <c r="H13" s="16">
        <f>VLOOKUP(F13,'[1]SAFARI SALES'!$C$3:$D$151,2,FALSE)</f>
        <v>145</v>
      </c>
      <c r="I13" s="16">
        <f t="shared" si="0"/>
        <v>39</v>
      </c>
      <c r="J13" s="16">
        <f t="shared" si="5"/>
        <v>520</v>
      </c>
      <c r="K13" s="16">
        <f t="shared" si="6"/>
        <v>390</v>
      </c>
      <c r="L13" s="16">
        <v>25</v>
      </c>
      <c r="M13" s="16">
        <v>25</v>
      </c>
      <c r="N13" s="16">
        <v>300</v>
      </c>
      <c r="O13" s="16">
        <f t="shared" si="3"/>
        <v>3184</v>
      </c>
      <c r="P13" s="16"/>
      <c r="Q13" s="19" t="s">
        <v>522</v>
      </c>
    </row>
    <row r="14" spans="1:17">
      <c r="A14" s="2">
        <f t="shared" si="4"/>
        <v>12</v>
      </c>
      <c r="B14" s="1" t="s">
        <v>1</v>
      </c>
      <c r="C14" s="6" t="s">
        <v>47</v>
      </c>
      <c r="D14" s="1" t="s">
        <v>48</v>
      </c>
      <c r="E14" s="4" t="s">
        <v>521</v>
      </c>
      <c r="F14" s="1" t="s">
        <v>478</v>
      </c>
      <c r="G14" s="1">
        <v>3</v>
      </c>
      <c r="H14" s="16">
        <f>VLOOKUP(F14,'[1]SAFARI SALES'!$C$3:$D$151,2,FALSE)</f>
        <v>172</v>
      </c>
      <c r="I14" s="16">
        <f t="shared" si="0"/>
        <v>9</v>
      </c>
      <c r="J14" s="16">
        <f t="shared" si="5"/>
        <v>120</v>
      </c>
      <c r="K14" s="16">
        <f t="shared" si="6"/>
        <v>90</v>
      </c>
      <c r="L14" s="16">
        <v>25</v>
      </c>
      <c r="M14" s="16">
        <v>25</v>
      </c>
      <c r="N14" s="16">
        <v>300</v>
      </c>
      <c r="O14" s="16">
        <f t="shared" si="3"/>
        <v>1085</v>
      </c>
      <c r="P14" s="16"/>
      <c r="Q14" s="19" t="s">
        <v>522</v>
      </c>
    </row>
    <row r="15" spans="1:17">
      <c r="A15" s="2">
        <f t="shared" si="4"/>
        <v>13</v>
      </c>
      <c r="B15" s="1" t="s">
        <v>1</v>
      </c>
      <c r="C15" s="6" t="s">
        <v>49</v>
      </c>
      <c r="D15" s="1" t="s">
        <v>50</v>
      </c>
      <c r="E15" s="4" t="s">
        <v>521</v>
      </c>
      <c r="F15" s="1" t="s">
        <v>468</v>
      </c>
      <c r="G15" s="1">
        <v>1</v>
      </c>
      <c r="H15" s="16">
        <f>VLOOKUP(F15,'[1]SAFARI SALES'!$C$3:$D$151,2,FALSE)</f>
        <v>106</v>
      </c>
      <c r="I15" s="16">
        <f t="shared" si="0"/>
        <v>3</v>
      </c>
      <c r="J15" s="16">
        <f t="shared" si="5"/>
        <v>40</v>
      </c>
      <c r="K15" s="16">
        <f t="shared" si="6"/>
        <v>30</v>
      </c>
      <c r="L15" s="16">
        <v>25</v>
      </c>
      <c r="M15" s="16">
        <v>25</v>
      </c>
      <c r="N15" s="16">
        <v>300</v>
      </c>
      <c r="O15" s="16">
        <f t="shared" si="3"/>
        <v>529</v>
      </c>
      <c r="P15" s="16"/>
      <c r="Q15" s="19" t="s">
        <v>522</v>
      </c>
    </row>
    <row r="16" spans="1:17">
      <c r="A16" s="2">
        <f t="shared" si="4"/>
        <v>14</v>
      </c>
      <c r="B16" s="1" t="s">
        <v>1</v>
      </c>
      <c r="C16" s="6" t="s">
        <v>51</v>
      </c>
      <c r="D16" s="1" t="s">
        <v>52</v>
      </c>
      <c r="E16" s="4" t="s">
        <v>521</v>
      </c>
      <c r="F16" s="1" t="s">
        <v>479</v>
      </c>
      <c r="G16" s="1">
        <v>5</v>
      </c>
      <c r="H16" s="16">
        <f>VLOOKUP(F16,'[1]SAFARI SALES'!$C$3:$D$151,2,FALSE)</f>
        <v>106</v>
      </c>
      <c r="I16" s="16">
        <f t="shared" si="0"/>
        <v>15</v>
      </c>
      <c r="J16" s="16">
        <f t="shared" si="5"/>
        <v>200</v>
      </c>
      <c r="K16" s="16">
        <f t="shared" si="6"/>
        <v>150</v>
      </c>
      <c r="L16" s="16">
        <v>25</v>
      </c>
      <c r="M16" s="16">
        <v>25</v>
      </c>
      <c r="N16" s="16">
        <v>300</v>
      </c>
      <c r="O16" s="16">
        <f t="shared" si="3"/>
        <v>1245</v>
      </c>
      <c r="P16" s="16"/>
      <c r="Q16" s="19" t="s">
        <v>522</v>
      </c>
    </row>
    <row r="17" spans="1:17">
      <c r="A17" s="2">
        <f t="shared" si="4"/>
        <v>15</v>
      </c>
      <c r="B17" s="1" t="s">
        <v>1</v>
      </c>
      <c r="C17" s="6" t="s">
        <v>53</v>
      </c>
      <c r="D17" s="1" t="s">
        <v>54</v>
      </c>
      <c r="E17" s="4" t="s">
        <v>521</v>
      </c>
      <c r="F17" s="1" t="s">
        <v>480</v>
      </c>
      <c r="G17" s="1">
        <v>9</v>
      </c>
      <c r="H17" s="16">
        <f>VLOOKUP(F17,'[1]SAFARI SALES'!$C$3:$D$151,2,FALSE)</f>
        <v>106</v>
      </c>
      <c r="I17" s="16">
        <f t="shared" si="0"/>
        <v>27</v>
      </c>
      <c r="J17" s="16">
        <f t="shared" si="5"/>
        <v>360</v>
      </c>
      <c r="K17" s="16">
        <f t="shared" si="6"/>
        <v>270</v>
      </c>
      <c r="L17" s="16">
        <v>25</v>
      </c>
      <c r="M17" s="16">
        <v>25</v>
      </c>
      <c r="N17" s="16">
        <v>300</v>
      </c>
      <c r="O17" s="16">
        <f t="shared" si="3"/>
        <v>1961</v>
      </c>
      <c r="P17" s="16"/>
      <c r="Q17" s="19" t="s">
        <v>522</v>
      </c>
    </row>
    <row r="18" spans="1:17">
      <c r="A18" s="2">
        <f t="shared" si="4"/>
        <v>16</v>
      </c>
      <c r="B18" s="1" t="s">
        <v>1</v>
      </c>
      <c r="C18" s="6" t="s">
        <v>55</v>
      </c>
      <c r="D18" s="1" t="s">
        <v>56</v>
      </c>
      <c r="E18" s="4" t="s">
        <v>521</v>
      </c>
      <c r="F18" s="1" t="s">
        <v>473</v>
      </c>
      <c r="G18" s="1">
        <v>7</v>
      </c>
      <c r="H18" s="16">
        <f>VLOOKUP(F18,'[1]SAFARI SALES'!$C$3:$D$151,2,FALSE)</f>
        <v>92</v>
      </c>
      <c r="I18" s="16">
        <f t="shared" si="0"/>
        <v>21</v>
      </c>
      <c r="J18" s="16">
        <f t="shared" si="5"/>
        <v>280</v>
      </c>
      <c r="K18" s="16">
        <f t="shared" si="6"/>
        <v>210</v>
      </c>
      <c r="L18" s="16">
        <v>25</v>
      </c>
      <c r="M18" s="16">
        <v>25</v>
      </c>
      <c r="N18" s="16">
        <v>300</v>
      </c>
      <c r="O18" s="16">
        <f t="shared" si="3"/>
        <v>1505</v>
      </c>
      <c r="P18" s="16"/>
      <c r="Q18" s="19" t="s">
        <v>522</v>
      </c>
    </row>
    <row r="19" spans="1:17">
      <c r="A19" s="2">
        <f t="shared" si="4"/>
        <v>17</v>
      </c>
      <c r="B19" s="1" t="s">
        <v>1</v>
      </c>
      <c r="C19" s="6" t="s">
        <v>57</v>
      </c>
      <c r="D19" s="1" t="s">
        <v>58</v>
      </c>
      <c r="E19" s="4" t="s">
        <v>521</v>
      </c>
      <c r="F19" s="1" t="s">
        <v>475</v>
      </c>
      <c r="G19" s="1">
        <v>7</v>
      </c>
      <c r="H19" s="16">
        <f>VLOOKUP(F19,'[1]SAFARI SALES'!$C$3:$D$151,2,FALSE)</f>
        <v>113</v>
      </c>
      <c r="I19" s="16">
        <f t="shared" si="0"/>
        <v>21</v>
      </c>
      <c r="J19" s="16">
        <f t="shared" si="5"/>
        <v>280</v>
      </c>
      <c r="K19" s="16">
        <f t="shared" si="6"/>
        <v>210</v>
      </c>
      <c r="L19" s="16">
        <v>25</v>
      </c>
      <c r="M19" s="16">
        <v>25</v>
      </c>
      <c r="N19" s="16">
        <v>300</v>
      </c>
      <c r="O19" s="16">
        <f t="shared" si="3"/>
        <v>1652</v>
      </c>
      <c r="P19" s="16"/>
      <c r="Q19" s="19" t="s">
        <v>522</v>
      </c>
    </row>
    <row r="20" spans="1:17">
      <c r="A20" s="2">
        <f t="shared" si="4"/>
        <v>18</v>
      </c>
      <c r="B20" s="1" t="s">
        <v>1</v>
      </c>
      <c r="C20" s="6" t="s">
        <v>59</v>
      </c>
      <c r="D20" s="1" t="s">
        <v>60</v>
      </c>
      <c r="E20" s="4" t="s">
        <v>521</v>
      </c>
      <c r="F20" s="1" t="s">
        <v>474</v>
      </c>
      <c r="G20" s="1">
        <v>11</v>
      </c>
      <c r="H20" s="16">
        <f>VLOOKUP(F20,'[1]SAFARI SALES'!$C$3:$D$151,2,FALSE)</f>
        <v>92</v>
      </c>
      <c r="I20" s="16">
        <f t="shared" si="0"/>
        <v>33</v>
      </c>
      <c r="J20" s="16">
        <f t="shared" si="5"/>
        <v>440</v>
      </c>
      <c r="K20" s="16">
        <f t="shared" si="6"/>
        <v>330</v>
      </c>
      <c r="L20" s="16">
        <v>25</v>
      </c>
      <c r="M20" s="16">
        <v>25</v>
      </c>
      <c r="N20" s="16">
        <v>300</v>
      </c>
      <c r="O20" s="16">
        <f t="shared" si="3"/>
        <v>2165</v>
      </c>
      <c r="P20" s="16"/>
      <c r="Q20" s="19" t="s">
        <v>522</v>
      </c>
    </row>
    <row r="21" spans="1:17">
      <c r="A21" s="2">
        <f t="shared" si="4"/>
        <v>19</v>
      </c>
      <c r="B21" s="1" t="s">
        <v>1</v>
      </c>
      <c r="C21" s="6" t="s">
        <v>61</v>
      </c>
      <c r="D21" s="1" t="s">
        <v>10</v>
      </c>
      <c r="E21" s="4" t="s">
        <v>521</v>
      </c>
      <c r="F21" s="1" t="s">
        <v>467</v>
      </c>
      <c r="G21" s="1">
        <v>16</v>
      </c>
      <c r="H21" s="16">
        <f>VLOOKUP(F21,'[1]SAFARI SALES'!$C$3:$D$151,2,FALSE)</f>
        <v>92</v>
      </c>
      <c r="I21" s="16">
        <f t="shared" si="0"/>
        <v>48</v>
      </c>
      <c r="J21" s="16">
        <f t="shared" si="5"/>
        <v>640</v>
      </c>
      <c r="K21" s="16">
        <f t="shared" si="6"/>
        <v>480</v>
      </c>
      <c r="L21" s="16">
        <v>25</v>
      </c>
      <c r="M21" s="16">
        <v>25</v>
      </c>
      <c r="N21" s="16">
        <v>300</v>
      </c>
      <c r="O21" s="16">
        <f t="shared" si="3"/>
        <v>2990</v>
      </c>
      <c r="P21" s="16"/>
      <c r="Q21" s="19" t="s">
        <v>522</v>
      </c>
    </row>
    <row r="22" spans="1:17">
      <c r="A22" s="2">
        <f t="shared" si="4"/>
        <v>20</v>
      </c>
      <c r="B22" s="1" t="s">
        <v>1</v>
      </c>
      <c r="C22" s="6" t="s">
        <v>62</v>
      </c>
      <c r="D22" s="1" t="s">
        <v>23</v>
      </c>
      <c r="E22" s="4" t="s">
        <v>521</v>
      </c>
      <c r="F22" s="1" t="s">
        <v>468</v>
      </c>
      <c r="G22" s="1">
        <v>13</v>
      </c>
      <c r="H22" s="16">
        <f>VLOOKUP(F22,'[1]SAFARI SALES'!$C$3:$D$151,2,FALSE)</f>
        <v>106</v>
      </c>
      <c r="I22" s="16">
        <f t="shared" si="0"/>
        <v>39</v>
      </c>
      <c r="J22" s="16">
        <f t="shared" si="5"/>
        <v>520</v>
      </c>
      <c r="K22" s="16">
        <f t="shared" si="6"/>
        <v>390</v>
      </c>
      <c r="L22" s="16">
        <v>25</v>
      </c>
      <c r="M22" s="16">
        <v>25</v>
      </c>
      <c r="N22" s="16">
        <v>300</v>
      </c>
      <c r="O22" s="16">
        <f t="shared" si="3"/>
        <v>2677</v>
      </c>
      <c r="P22" s="16"/>
      <c r="Q22" s="19" t="s">
        <v>522</v>
      </c>
    </row>
    <row r="23" spans="1:17">
      <c r="A23" s="2">
        <f t="shared" si="4"/>
        <v>21</v>
      </c>
      <c r="B23" s="1" t="s">
        <v>1</v>
      </c>
      <c r="C23" s="6" t="s">
        <v>63</v>
      </c>
      <c r="D23" s="1" t="s">
        <v>64</v>
      </c>
      <c r="E23" s="4" t="s">
        <v>521</v>
      </c>
      <c r="F23" s="1" t="s">
        <v>472</v>
      </c>
      <c r="G23" s="1">
        <v>2</v>
      </c>
      <c r="H23" s="16">
        <f>VLOOKUP(F23,'[1]SAFARI SALES'!$C$3:$D$151,2,FALSE)</f>
        <v>106</v>
      </c>
      <c r="I23" s="16">
        <f t="shared" si="0"/>
        <v>6</v>
      </c>
      <c r="J23" s="16">
        <f t="shared" si="5"/>
        <v>80</v>
      </c>
      <c r="K23" s="16">
        <f t="shared" si="6"/>
        <v>60</v>
      </c>
      <c r="L23" s="16">
        <v>25</v>
      </c>
      <c r="M23" s="16">
        <v>25</v>
      </c>
      <c r="N23" s="16">
        <v>300</v>
      </c>
      <c r="O23" s="16">
        <f t="shared" si="3"/>
        <v>708</v>
      </c>
      <c r="P23" s="16"/>
      <c r="Q23" s="19" t="s">
        <v>522</v>
      </c>
    </row>
    <row r="24" spans="1:17">
      <c r="A24" s="2">
        <f t="shared" si="4"/>
        <v>22</v>
      </c>
      <c r="B24" s="1" t="s">
        <v>1</v>
      </c>
      <c r="C24" s="6" t="s">
        <v>65</v>
      </c>
      <c r="D24" s="1" t="s">
        <v>66</v>
      </c>
      <c r="E24" s="4" t="s">
        <v>521</v>
      </c>
      <c r="F24" s="1" t="s">
        <v>481</v>
      </c>
      <c r="G24" s="1">
        <v>8</v>
      </c>
      <c r="H24" s="16">
        <f>VLOOKUP(F24,'[1]SAFARI SALES'!$C$3:$D$151,2,FALSE)</f>
        <v>106</v>
      </c>
      <c r="I24" s="16">
        <f t="shared" si="0"/>
        <v>24</v>
      </c>
      <c r="J24" s="16">
        <f t="shared" si="5"/>
        <v>320</v>
      </c>
      <c r="K24" s="16">
        <f t="shared" si="6"/>
        <v>240</v>
      </c>
      <c r="L24" s="16">
        <v>25</v>
      </c>
      <c r="M24" s="16">
        <v>25</v>
      </c>
      <c r="N24" s="16">
        <v>300</v>
      </c>
      <c r="O24" s="16">
        <f t="shared" si="3"/>
        <v>1782</v>
      </c>
      <c r="P24" s="16"/>
      <c r="Q24" s="19" t="s">
        <v>522</v>
      </c>
    </row>
    <row r="25" spans="1:17">
      <c r="A25" s="2">
        <f t="shared" si="4"/>
        <v>23</v>
      </c>
      <c r="B25" s="1" t="s">
        <v>1</v>
      </c>
      <c r="C25" s="6" t="s">
        <v>67</v>
      </c>
      <c r="D25" s="1" t="s">
        <v>68</v>
      </c>
      <c r="E25" s="4" t="s">
        <v>521</v>
      </c>
      <c r="F25" s="4" t="s">
        <v>508</v>
      </c>
      <c r="G25" s="1">
        <v>5</v>
      </c>
      <c r="H25" s="16">
        <f>VLOOKUP(F25,'[1]SAFARI SALES'!$C$3:$D$151,2,FALSE)</f>
        <v>40</v>
      </c>
      <c r="I25" s="16">
        <f t="shared" si="0"/>
        <v>15</v>
      </c>
      <c r="J25" s="16">
        <f t="shared" si="5"/>
        <v>200</v>
      </c>
      <c r="K25" s="16">
        <f t="shared" si="6"/>
        <v>150</v>
      </c>
      <c r="L25" s="16">
        <v>25</v>
      </c>
      <c r="M25" s="16">
        <v>25</v>
      </c>
      <c r="N25" s="16"/>
      <c r="O25" s="16">
        <f t="shared" si="3"/>
        <v>615</v>
      </c>
      <c r="P25" s="16"/>
      <c r="Q25" s="19" t="s">
        <v>522</v>
      </c>
    </row>
    <row r="26" spans="1:17">
      <c r="A26" s="2">
        <f t="shared" si="4"/>
        <v>24</v>
      </c>
      <c r="B26" s="1" t="s">
        <v>1</v>
      </c>
      <c r="C26" s="6" t="s">
        <v>69</v>
      </c>
      <c r="D26" s="1" t="s">
        <v>70</v>
      </c>
      <c r="E26" s="4" t="s">
        <v>521</v>
      </c>
      <c r="F26" s="1" t="s">
        <v>482</v>
      </c>
      <c r="G26" s="1">
        <v>6</v>
      </c>
      <c r="H26" s="16">
        <f>VLOOKUP(F26,'[1]SAFARI SALES'!$C$3:$D$151,2,FALSE)</f>
        <v>106</v>
      </c>
      <c r="I26" s="16">
        <f t="shared" si="0"/>
        <v>18</v>
      </c>
      <c r="J26" s="16">
        <f t="shared" si="5"/>
        <v>240</v>
      </c>
      <c r="K26" s="16">
        <f t="shared" si="6"/>
        <v>180</v>
      </c>
      <c r="L26" s="16">
        <v>25</v>
      </c>
      <c r="M26" s="16">
        <v>25</v>
      </c>
      <c r="N26" s="16">
        <v>300</v>
      </c>
      <c r="O26" s="16">
        <f t="shared" si="3"/>
        <v>1424</v>
      </c>
      <c r="P26" s="16"/>
      <c r="Q26" s="19" t="s">
        <v>522</v>
      </c>
    </row>
    <row r="27" spans="1:17">
      <c r="A27" s="2">
        <f t="shared" si="4"/>
        <v>25</v>
      </c>
      <c r="B27" s="1" t="s">
        <v>1</v>
      </c>
      <c r="C27" s="6" t="s">
        <v>71</v>
      </c>
      <c r="D27" s="1" t="s">
        <v>72</v>
      </c>
      <c r="E27" s="4" t="s">
        <v>521</v>
      </c>
      <c r="F27" s="4" t="s">
        <v>508</v>
      </c>
      <c r="G27" s="1">
        <v>17</v>
      </c>
      <c r="H27" s="16">
        <f>VLOOKUP(F27,'[1]SAFARI SALES'!$C$3:$D$151,2,FALSE)</f>
        <v>40</v>
      </c>
      <c r="I27" s="16">
        <f t="shared" si="0"/>
        <v>51</v>
      </c>
      <c r="J27" s="16">
        <f t="shared" si="5"/>
        <v>680</v>
      </c>
      <c r="K27" s="16">
        <f t="shared" si="6"/>
        <v>510</v>
      </c>
      <c r="L27" s="16">
        <v>25</v>
      </c>
      <c r="M27" s="16">
        <v>25</v>
      </c>
      <c r="N27" s="16"/>
      <c r="O27" s="16">
        <f t="shared" si="3"/>
        <v>1971</v>
      </c>
      <c r="P27" s="16"/>
      <c r="Q27" s="19" t="s">
        <v>522</v>
      </c>
    </row>
    <row r="28" spans="1:17">
      <c r="A28" s="2">
        <f t="shared" si="4"/>
        <v>26</v>
      </c>
      <c r="B28" s="1" t="s">
        <v>1</v>
      </c>
      <c r="C28" s="6" t="s">
        <v>73</v>
      </c>
      <c r="D28" s="1" t="s">
        <v>74</v>
      </c>
      <c r="E28" s="4" t="s">
        <v>521</v>
      </c>
      <c r="F28" s="4" t="s">
        <v>469</v>
      </c>
      <c r="G28" s="1">
        <v>9</v>
      </c>
      <c r="H28" s="16">
        <f>VLOOKUP(F28,'[1]SAFARI SALES'!$C$3:$D$151,2,FALSE)</f>
        <v>79</v>
      </c>
      <c r="I28" s="16">
        <f t="shared" si="0"/>
        <v>27</v>
      </c>
      <c r="J28" s="16">
        <f t="shared" si="5"/>
        <v>360</v>
      </c>
      <c r="K28" s="16">
        <f t="shared" si="6"/>
        <v>270</v>
      </c>
      <c r="L28" s="16">
        <v>25</v>
      </c>
      <c r="M28" s="16">
        <v>25</v>
      </c>
      <c r="N28" s="16"/>
      <c r="O28" s="16">
        <f t="shared" si="3"/>
        <v>1418</v>
      </c>
      <c r="P28" s="16"/>
      <c r="Q28" s="19" t="s">
        <v>522</v>
      </c>
    </row>
    <row r="29" spans="1:17">
      <c r="A29" s="2">
        <f t="shared" si="4"/>
        <v>27</v>
      </c>
      <c r="B29" s="1" t="s">
        <v>1</v>
      </c>
      <c r="C29" s="6" t="s">
        <v>75</v>
      </c>
      <c r="D29" s="1" t="s">
        <v>76</v>
      </c>
      <c r="E29" s="4" t="s">
        <v>521</v>
      </c>
      <c r="F29" s="1" t="s">
        <v>483</v>
      </c>
      <c r="G29" s="1">
        <v>6</v>
      </c>
      <c r="H29" s="16">
        <f>VLOOKUP(F29,'[1]SAFARI SALES'!$C$3:$D$151,2,FALSE)</f>
        <v>106</v>
      </c>
      <c r="I29" s="16">
        <f t="shared" si="0"/>
        <v>18</v>
      </c>
      <c r="J29" s="16">
        <f t="shared" si="5"/>
        <v>240</v>
      </c>
      <c r="K29" s="16">
        <f t="shared" si="6"/>
        <v>180</v>
      </c>
      <c r="L29" s="16">
        <v>25</v>
      </c>
      <c r="M29" s="16">
        <v>25</v>
      </c>
      <c r="N29" s="16">
        <v>300</v>
      </c>
      <c r="O29" s="16">
        <f t="shared" si="3"/>
        <v>1424</v>
      </c>
      <c r="P29" s="16"/>
      <c r="Q29" s="19" t="s">
        <v>522</v>
      </c>
    </row>
    <row r="30" spans="1:17">
      <c r="A30" s="2">
        <f t="shared" si="4"/>
        <v>28</v>
      </c>
      <c r="B30" s="1" t="s">
        <v>1</v>
      </c>
      <c r="C30" s="6" t="s">
        <v>77</v>
      </c>
      <c r="D30" s="1" t="s">
        <v>78</v>
      </c>
      <c r="E30" s="4" t="s">
        <v>521</v>
      </c>
      <c r="F30" s="1" t="s">
        <v>469</v>
      </c>
      <c r="G30" s="1">
        <v>6</v>
      </c>
      <c r="H30" s="16">
        <f>VLOOKUP(F30,'[1]SAFARI SALES'!$C$3:$D$151,2,FALSE)</f>
        <v>79</v>
      </c>
      <c r="I30" s="16">
        <f t="shared" si="0"/>
        <v>18</v>
      </c>
      <c r="J30" s="16">
        <f t="shared" si="5"/>
        <v>240</v>
      </c>
      <c r="K30" s="16">
        <f t="shared" si="6"/>
        <v>180</v>
      </c>
      <c r="L30" s="16">
        <v>25</v>
      </c>
      <c r="M30" s="16">
        <v>25</v>
      </c>
      <c r="N30" s="16"/>
      <c r="O30" s="16">
        <f t="shared" si="3"/>
        <v>962</v>
      </c>
      <c r="P30" s="16"/>
      <c r="Q30" s="19" t="s">
        <v>522</v>
      </c>
    </row>
    <row r="31" spans="1:17">
      <c r="A31" s="2">
        <f t="shared" si="4"/>
        <v>29</v>
      </c>
      <c r="B31" s="1" t="s">
        <v>1</v>
      </c>
      <c r="C31" s="6" t="s">
        <v>79</v>
      </c>
      <c r="D31" s="1" t="s">
        <v>80</v>
      </c>
      <c r="E31" s="4" t="s">
        <v>521</v>
      </c>
      <c r="F31" s="1" t="s">
        <v>465</v>
      </c>
      <c r="G31" s="1">
        <v>20</v>
      </c>
      <c r="H31" s="16">
        <f>VLOOKUP(F31,'[1]SAFARI SALES'!$C$3:$D$151,2,FALSE)</f>
        <v>106</v>
      </c>
      <c r="I31" s="16">
        <f t="shared" si="0"/>
        <v>60</v>
      </c>
      <c r="J31" s="16">
        <f t="shared" si="5"/>
        <v>800</v>
      </c>
      <c r="K31" s="16">
        <f t="shared" si="6"/>
        <v>600</v>
      </c>
      <c r="L31" s="16">
        <v>25</v>
      </c>
      <c r="M31" s="16">
        <v>25</v>
      </c>
      <c r="N31" s="16">
        <v>300</v>
      </c>
      <c r="O31" s="16">
        <f t="shared" si="3"/>
        <v>3930</v>
      </c>
      <c r="P31" s="16"/>
      <c r="Q31" s="19" t="s">
        <v>522</v>
      </c>
    </row>
    <row r="32" spans="1:17">
      <c r="A32" s="2">
        <f t="shared" si="4"/>
        <v>30</v>
      </c>
      <c r="B32" s="1" t="s">
        <v>1</v>
      </c>
      <c r="C32" s="6" t="s">
        <v>81</v>
      </c>
      <c r="D32" s="1" t="s">
        <v>82</v>
      </c>
      <c r="E32" s="4" t="s">
        <v>521</v>
      </c>
      <c r="F32" s="1" t="s">
        <v>467</v>
      </c>
      <c r="G32" s="1">
        <v>3</v>
      </c>
      <c r="H32" s="16">
        <f>VLOOKUP(F32,'[1]SAFARI SALES'!$C$3:$D$151,2,FALSE)</f>
        <v>92</v>
      </c>
      <c r="I32" s="16">
        <f t="shared" si="0"/>
        <v>9</v>
      </c>
      <c r="J32" s="16">
        <f t="shared" si="5"/>
        <v>120</v>
      </c>
      <c r="K32" s="16">
        <f t="shared" si="6"/>
        <v>90</v>
      </c>
      <c r="L32" s="16">
        <v>25</v>
      </c>
      <c r="M32" s="16">
        <v>25</v>
      </c>
      <c r="N32" s="16">
        <v>300</v>
      </c>
      <c r="O32" s="16">
        <f t="shared" si="3"/>
        <v>845</v>
      </c>
      <c r="P32" s="16"/>
      <c r="Q32" s="19" t="s">
        <v>522</v>
      </c>
    </row>
    <row r="33" spans="1:17">
      <c r="A33" s="2">
        <f t="shared" si="4"/>
        <v>31</v>
      </c>
      <c r="B33" s="1" t="s">
        <v>1</v>
      </c>
      <c r="C33" s="6" t="s">
        <v>83</v>
      </c>
      <c r="D33" s="1" t="s">
        <v>84</v>
      </c>
      <c r="E33" s="4" t="s">
        <v>521</v>
      </c>
      <c r="F33" s="1" t="s">
        <v>476</v>
      </c>
      <c r="G33" s="1">
        <v>4</v>
      </c>
      <c r="H33" s="16">
        <f>VLOOKUP(F33,'[1]SAFARI SALES'!$C$3:$D$151,2,FALSE)</f>
        <v>166</v>
      </c>
      <c r="I33" s="16">
        <f t="shared" si="0"/>
        <v>12</v>
      </c>
      <c r="J33" s="16">
        <f t="shared" si="5"/>
        <v>160</v>
      </c>
      <c r="K33" s="16">
        <f t="shared" si="6"/>
        <v>120</v>
      </c>
      <c r="L33" s="16">
        <v>25</v>
      </c>
      <c r="M33" s="16">
        <v>25</v>
      </c>
      <c r="N33" s="16">
        <v>300</v>
      </c>
      <c r="O33" s="16">
        <f t="shared" si="3"/>
        <v>1306</v>
      </c>
      <c r="P33" s="16"/>
      <c r="Q33" s="19" t="s">
        <v>522</v>
      </c>
    </row>
    <row r="34" spans="1:17">
      <c r="A34" s="2">
        <f t="shared" si="4"/>
        <v>32</v>
      </c>
      <c r="B34" s="1" t="s">
        <v>1</v>
      </c>
      <c r="C34" s="6" t="s">
        <v>85</v>
      </c>
      <c r="D34" s="1" t="s">
        <v>86</v>
      </c>
      <c r="E34" s="4" t="s">
        <v>521</v>
      </c>
      <c r="F34" s="1" t="s">
        <v>479</v>
      </c>
      <c r="G34" s="1">
        <v>2</v>
      </c>
      <c r="H34" s="16">
        <f>VLOOKUP(F34,'[1]SAFARI SALES'!$C$3:$D$151,2,FALSE)</f>
        <v>106</v>
      </c>
      <c r="I34" s="16">
        <f t="shared" si="0"/>
        <v>6</v>
      </c>
      <c r="J34" s="16">
        <f t="shared" si="5"/>
        <v>80</v>
      </c>
      <c r="K34" s="16">
        <f t="shared" si="6"/>
        <v>60</v>
      </c>
      <c r="L34" s="16">
        <v>25</v>
      </c>
      <c r="M34" s="16">
        <v>25</v>
      </c>
      <c r="N34" s="16">
        <v>300</v>
      </c>
      <c r="O34" s="16">
        <f t="shared" si="3"/>
        <v>708</v>
      </c>
      <c r="P34" s="16"/>
      <c r="Q34" s="19" t="s">
        <v>522</v>
      </c>
    </row>
    <row r="35" spans="1:17">
      <c r="A35" s="2">
        <f t="shared" si="4"/>
        <v>33</v>
      </c>
      <c r="B35" s="1" t="s">
        <v>1</v>
      </c>
      <c r="C35" s="6" t="s">
        <v>87</v>
      </c>
      <c r="D35" s="1" t="s">
        <v>88</v>
      </c>
      <c r="E35" s="4" t="s">
        <v>521</v>
      </c>
      <c r="F35" s="1" t="s">
        <v>473</v>
      </c>
      <c r="G35" s="1">
        <v>3</v>
      </c>
      <c r="H35" s="16">
        <f>VLOOKUP(F35,'[1]SAFARI SALES'!$C$3:$D$151,2,FALSE)</f>
        <v>92</v>
      </c>
      <c r="I35" s="16">
        <f t="shared" si="0"/>
        <v>9</v>
      </c>
      <c r="J35" s="16">
        <f t="shared" si="5"/>
        <v>120</v>
      </c>
      <c r="K35" s="16">
        <f t="shared" si="6"/>
        <v>90</v>
      </c>
      <c r="L35" s="16">
        <v>25</v>
      </c>
      <c r="M35" s="16">
        <v>25</v>
      </c>
      <c r="N35" s="16">
        <v>300</v>
      </c>
      <c r="O35" s="16">
        <f t="shared" si="3"/>
        <v>845</v>
      </c>
      <c r="P35" s="16"/>
      <c r="Q35" s="19" t="s">
        <v>522</v>
      </c>
    </row>
    <row r="36" spans="1:17">
      <c r="A36" s="2">
        <f t="shared" si="4"/>
        <v>34</v>
      </c>
      <c r="B36" s="1" t="s">
        <v>1</v>
      </c>
      <c r="C36" s="6" t="s">
        <v>89</v>
      </c>
      <c r="D36" s="1" t="s">
        <v>90</v>
      </c>
      <c r="E36" s="4" t="s">
        <v>521</v>
      </c>
      <c r="F36" s="1" t="s">
        <v>481</v>
      </c>
      <c r="G36" s="1">
        <v>3</v>
      </c>
      <c r="H36" s="16">
        <f>VLOOKUP(F36,'[1]SAFARI SALES'!$C$3:$D$151,2,FALSE)</f>
        <v>106</v>
      </c>
      <c r="I36" s="16">
        <f t="shared" si="0"/>
        <v>9</v>
      </c>
      <c r="J36" s="16">
        <f t="shared" si="5"/>
        <v>120</v>
      </c>
      <c r="K36" s="16">
        <f t="shared" si="6"/>
        <v>90</v>
      </c>
      <c r="L36" s="16">
        <v>25</v>
      </c>
      <c r="M36" s="16">
        <v>25</v>
      </c>
      <c r="N36" s="16">
        <v>300</v>
      </c>
      <c r="O36" s="16">
        <f t="shared" si="3"/>
        <v>887</v>
      </c>
      <c r="P36" s="16"/>
      <c r="Q36" s="19" t="s">
        <v>522</v>
      </c>
    </row>
    <row r="37" spans="1:17">
      <c r="A37" s="2">
        <f t="shared" si="4"/>
        <v>35</v>
      </c>
      <c r="B37" s="1" t="s">
        <v>1</v>
      </c>
      <c r="C37" s="6" t="s">
        <v>91</v>
      </c>
      <c r="D37" s="1" t="s">
        <v>92</v>
      </c>
      <c r="E37" s="4" t="s">
        <v>521</v>
      </c>
      <c r="F37" s="1" t="s">
        <v>474</v>
      </c>
      <c r="G37" s="1">
        <v>4</v>
      </c>
      <c r="H37" s="16">
        <f>VLOOKUP(F37,'[1]SAFARI SALES'!$C$3:$D$151,2,FALSE)</f>
        <v>92</v>
      </c>
      <c r="I37" s="16">
        <f t="shared" si="0"/>
        <v>12</v>
      </c>
      <c r="J37" s="16">
        <f t="shared" si="5"/>
        <v>160</v>
      </c>
      <c r="K37" s="16">
        <f t="shared" si="6"/>
        <v>120</v>
      </c>
      <c r="L37" s="16">
        <v>25</v>
      </c>
      <c r="M37" s="16">
        <v>25</v>
      </c>
      <c r="N37" s="16">
        <v>300</v>
      </c>
      <c r="O37" s="16">
        <f t="shared" si="3"/>
        <v>1010</v>
      </c>
      <c r="P37" s="16"/>
      <c r="Q37" s="19" t="s">
        <v>522</v>
      </c>
    </row>
    <row r="38" spans="1:17">
      <c r="A38" s="2">
        <f t="shared" si="4"/>
        <v>36</v>
      </c>
      <c r="B38" s="1" t="s">
        <v>1</v>
      </c>
      <c r="C38" s="6" t="s">
        <v>93</v>
      </c>
      <c r="D38" s="1" t="s">
        <v>94</v>
      </c>
      <c r="E38" s="4" t="s">
        <v>521</v>
      </c>
      <c r="F38" s="1" t="s">
        <v>478</v>
      </c>
      <c r="G38" s="1">
        <v>2</v>
      </c>
      <c r="H38" s="16">
        <f>VLOOKUP(F38,'[1]SAFARI SALES'!$C$3:$D$151,2,FALSE)</f>
        <v>172</v>
      </c>
      <c r="I38" s="16">
        <f t="shared" si="0"/>
        <v>6</v>
      </c>
      <c r="J38" s="16">
        <f t="shared" si="5"/>
        <v>80</v>
      </c>
      <c r="K38" s="16">
        <f t="shared" si="6"/>
        <v>60</v>
      </c>
      <c r="L38" s="16">
        <v>25</v>
      </c>
      <c r="M38" s="16">
        <v>25</v>
      </c>
      <c r="N38" s="16">
        <v>300</v>
      </c>
      <c r="O38" s="16">
        <f t="shared" si="3"/>
        <v>840</v>
      </c>
      <c r="P38" s="16"/>
      <c r="Q38" s="19" t="s">
        <v>522</v>
      </c>
    </row>
    <row r="39" spans="1:17">
      <c r="A39" s="2">
        <f t="shared" si="4"/>
        <v>37</v>
      </c>
      <c r="B39" s="1" t="s">
        <v>1</v>
      </c>
      <c r="C39" s="6" t="s">
        <v>95</v>
      </c>
      <c r="D39" s="1" t="s">
        <v>96</v>
      </c>
      <c r="E39" s="4" t="s">
        <v>521</v>
      </c>
      <c r="F39" s="1" t="s">
        <v>477</v>
      </c>
      <c r="G39" s="1">
        <v>2</v>
      </c>
      <c r="H39" s="16">
        <f>VLOOKUP(F39,'[1]SAFARI SALES'!$C$3:$D$151,2,FALSE)</f>
        <v>145</v>
      </c>
      <c r="I39" s="16">
        <f t="shared" si="0"/>
        <v>6</v>
      </c>
      <c r="J39" s="16">
        <f t="shared" si="5"/>
        <v>80</v>
      </c>
      <c r="K39" s="16">
        <f t="shared" si="6"/>
        <v>60</v>
      </c>
      <c r="L39" s="16">
        <v>25</v>
      </c>
      <c r="M39" s="16">
        <v>25</v>
      </c>
      <c r="N39" s="16">
        <v>300</v>
      </c>
      <c r="O39" s="16">
        <f t="shared" si="3"/>
        <v>786</v>
      </c>
      <c r="P39" s="16"/>
      <c r="Q39" s="19" t="s">
        <v>522</v>
      </c>
    </row>
    <row r="40" spans="1:17">
      <c r="A40" s="2">
        <f t="shared" si="4"/>
        <v>38</v>
      </c>
      <c r="B40" s="1" t="s">
        <v>1</v>
      </c>
      <c r="C40" s="6" t="s">
        <v>98</v>
      </c>
      <c r="D40" s="1" t="s">
        <v>99</v>
      </c>
      <c r="E40" s="4" t="s">
        <v>521</v>
      </c>
      <c r="F40" s="1" t="s">
        <v>464</v>
      </c>
      <c r="G40" s="1">
        <v>3</v>
      </c>
      <c r="H40" s="16">
        <f>VLOOKUP(F40,'[1]SAFARI SALES'!$C$3:$D$151,2,FALSE)</f>
        <v>106</v>
      </c>
      <c r="I40" s="16">
        <f t="shared" si="0"/>
        <v>9</v>
      </c>
      <c r="J40" s="16">
        <f t="shared" si="5"/>
        <v>120</v>
      </c>
      <c r="K40" s="16">
        <f t="shared" si="6"/>
        <v>90</v>
      </c>
      <c r="L40" s="16">
        <v>25</v>
      </c>
      <c r="M40" s="16">
        <v>25</v>
      </c>
      <c r="N40" s="16">
        <v>300</v>
      </c>
      <c r="O40" s="16">
        <f t="shared" si="3"/>
        <v>887</v>
      </c>
      <c r="P40" s="16"/>
      <c r="Q40" s="19" t="s">
        <v>522</v>
      </c>
    </row>
    <row r="41" spans="1:17">
      <c r="A41" s="2">
        <f t="shared" si="4"/>
        <v>39</v>
      </c>
      <c r="B41" s="1" t="s">
        <v>1</v>
      </c>
      <c r="C41" s="6" t="s">
        <v>100</v>
      </c>
      <c r="D41" s="1" t="s">
        <v>101</v>
      </c>
      <c r="E41" s="4" t="s">
        <v>521</v>
      </c>
      <c r="F41" s="1" t="s">
        <v>480</v>
      </c>
      <c r="G41" s="1">
        <v>3</v>
      </c>
      <c r="H41" s="16">
        <f>VLOOKUP(F41,'[1]SAFARI SALES'!$C$3:$D$151,2,FALSE)</f>
        <v>106</v>
      </c>
      <c r="I41" s="16">
        <f t="shared" si="0"/>
        <v>9</v>
      </c>
      <c r="J41" s="16">
        <f t="shared" si="5"/>
        <v>120</v>
      </c>
      <c r="K41" s="16">
        <f t="shared" si="6"/>
        <v>90</v>
      </c>
      <c r="L41" s="16">
        <v>25</v>
      </c>
      <c r="M41" s="16">
        <v>25</v>
      </c>
      <c r="N41" s="16">
        <v>300</v>
      </c>
      <c r="O41" s="16">
        <f t="shared" si="3"/>
        <v>887</v>
      </c>
      <c r="P41" s="16"/>
      <c r="Q41" s="19" t="s">
        <v>522</v>
      </c>
    </row>
    <row r="42" spans="1:17">
      <c r="A42" s="2">
        <f t="shared" si="4"/>
        <v>40</v>
      </c>
      <c r="B42" s="1" t="s">
        <v>1</v>
      </c>
      <c r="C42" s="6" t="s">
        <v>102</v>
      </c>
      <c r="D42" s="1" t="s">
        <v>103</v>
      </c>
      <c r="E42" s="4" t="s">
        <v>521</v>
      </c>
      <c r="F42" s="1" t="s">
        <v>468</v>
      </c>
      <c r="G42" s="1">
        <v>4</v>
      </c>
      <c r="H42" s="16">
        <f>VLOOKUP(F42,'[1]SAFARI SALES'!$C$3:$D$151,2,FALSE)</f>
        <v>106</v>
      </c>
      <c r="I42" s="16">
        <f t="shared" si="0"/>
        <v>12</v>
      </c>
      <c r="J42" s="16">
        <f t="shared" si="5"/>
        <v>160</v>
      </c>
      <c r="K42" s="16">
        <f t="shared" si="6"/>
        <v>120</v>
      </c>
      <c r="L42" s="16">
        <v>25</v>
      </c>
      <c r="M42" s="16">
        <v>25</v>
      </c>
      <c r="N42" s="16">
        <v>300</v>
      </c>
      <c r="O42" s="16">
        <f t="shared" si="3"/>
        <v>1066</v>
      </c>
      <c r="P42" s="16"/>
      <c r="Q42" s="19" t="s">
        <v>522</v>
      </c>
    </row>
    <row r="43" spans="1:17">
      <c r="A43" s="2">
        <f t="shared" si="4"/>
        <v>41</v>
      </c>
      <c r="B43" s="1" t="s">
        <v>1</v>
      </c>
      <c r="C43" s="6" t="s">
        <v>104</v>
      </c>
      <c r="D43" s="1" t="s">
        <v>105</v>
      </c>
      <c r="E43" s="4" t="s">
        <v>521</v>
      </c>
      <c r="F43" s="1" t="s">
        <v>465</v>
      </c>
      <c r="G43" s="1">
        <v>4</v>
      </c>
      <c r="H43" s="16">
        <f>VLOOKUP(F43,'[1]SAFARI SALES'!$C$3:$D$151,2,FALSE)</f>
        <v>106</v>
      </c>
      <c r="I43" s="16">
        <f t="shared" si="0"/>
        <v>12</v>
      </c>
      <c r="J43" s="16">
        <f t="shared" si="5"/>
        <v>160</v>
      </c>
      <c r="K43" s="16">
        <f t="shared" si="6"/>
        <v>120</v>
      </c>
      <c r="L43" s="16">
        <v>25</v>
      </c>
      <c r="M43" s="16">
        <v>25</v>
      </c>
      <c r="N43" s="16">
        <v>300</v>
      </c>
      <c r="O43" s="16">
        <f t="shared" si="3"/>
        <v>1066</v>
      </c>
      <c r="P43" s="16"/>
      <c r="Q43" s="19" t="s">
        <v>522</v>
      </c>
    </row>
    <row r="44" spans="1:17">
      <c r="A44" s="2">
        <f t="shared" si="4"/>
        <v>42</v>
      </c>
      <c r="B44" s="1" t="s">
        <v>1</v>
      </c>
      <c r="C44" s="6" t="s">
        <v>106</v>
      </c>
      <c r="D44" s="1" t="s">
        <v>107</v>
      </c>
      <c r="E44" s="4" t="s">
        <v>521</v>
      </c>
      <c r="F44" s="1" t="s">
        <v>469</v>
      </c>
      <c r="G44" s="1">
        <v>6</v>
      </c>
      <c r="H44" s="16">
        <f>VLOOKUP(F44,'[1]SAFARI SALES'!$C$3:$D$151,2,FALSE)</f>
        <v>79</v>
      </c>
      <c r="I44" s="16">
        <f t="shared" si="0"/>
        <v>18</v>
      </c>
      <c r="J44" s="16">
        <f t="shared" ref="J44:J75" si="7">G44*40</f>
        <v>240</v>
      </c>
      <c r="K44" s="16">
        <f t="shared" ref="K44:K75" si="8">G44*30</f>
        <v>180</v>
      </c>
      <c r="L44" s="16">
        <v>25</v>
      </c>
      <c r="M44" s="16">
        <v>25</v>
      </c>
      <c r="N44" s="16"/>
      <c r="O44" s="16">
        <f t="shared" si="3"/>
        <v>962</v>
      </c>
      <c r="P44" s="16"/>
      <c r="Q44" s="19" t="s">
        <v>522</v>
      </c>
    </row>
    <row r="45" spans="1:17">
      <c r="A45" s="2">
        <f t="shared" si="4"/>
        <v>43</v>
      </c>
      <c r="B45" s="1" t="s">
        <v>1</v>
      </c>
      <c r="C45" s="6" t="s">
        <v>108</v>
      </c>
      <c r="D45" s="1" t="s">
        <v>109</v>
      </c>
      <c r="E45" s="4" t="s">
        <v>521</v>
      </c>
      <c r="F45" s="1" t="s">
        <v>483</v>
      </c>
      <c r="G45" s="1">
        <v>4</v>
      </c>
      <c r="H45" s="16">
        <f>VLOOKUP(F45,'[1]SAFARI SALES'!$C$3:$D$151,2,FALSE)</f>
        <v>106</v>
      </c>
      <c r="I45" s="16">
        <f t="shared" si="0"/>
        <v>12</v>
      </c>
      <c r="J45" s="16">
        <f t="shared" si="7"/>
        <v>160</v>
      </c>
      <c r="K45" s="16">
        <f t="shared" si="8"/>
        <v>120</v>
      </c>
      <c r="L45" s="16">
        <v>25</v>
      </c>
      <c r="M45" s="16">
        <v>25</v>
      </c>
      <c r="N45" s="16">
        <v>300</v>
      </c>
      <c r="O45" s="16">
        <f t="shared" si="3"/>
        <v>1066</v>
      </c>
      <c r="P45" s="16"/>
      <c r="Q45" s="19" t="s">
        <v>522</v>
      </c>
    </row>
    <row r="46" spans="1:17">
      <c r="A46" s="2">
        <f t="shared" si="4"/>
        <v>44</v>
      </c>
      <c r="B46" s="1" t="s">
        <v>1</v>
      </c>
      <c r="C46" s="6" t="s">
        <v>110</v>
      </c>
      <c r="D46" s="1" t="s">
        <v>111</v>
      </c>
      <c r="E46" s="4" t="s">
        <v>521</v>
      </c>
      <c r="F46" s="4" t="s">
        <v>508</v>
      </c>
      <c r="G46" s="1">
        <v>4</v>
      </c>
      <c r="H46" s="16">
        <f>VLOOKUP(F46,'[1]SAFARI SALES'!$C$3:$D$151,2,FALSE)</f>
        <v>40</v>
      </c>
      <c r="I46" s="16">
        <f t="shared" si="0"/>
        <v>12</v>
      </c>
      <c r="J46" s="16">
        <f t="shared" si="7"/>
        <v>160</v>
      </c>
      <c r="K46" s="16">
        <f t="shared" si="8"/>
        <v>120</v>
      </c>
      <c r="L46" s="16">
        <v>25</v>
      </c>
      <c r="M46" s="16">
        <v>25</v>
      </c>
      <c r="N46" s="16"/>
      <c r="O46" s="16">
        <f t="shared" si="3"/>
        <v>502</v>
      </c>
      <c r="P46" s="16"/>
      <c r="Q46" s="19" t="s">
        <v>522</v>
      </c>
    </row>
    <row r="47" spans="1:17">
      <c r="A47" s="2">
        <f t="shared" si="4"/>
        <v>45</v>
      </c>
      <c r="B47" s="1" t="s">
        <v>1</v>
      </c>
      <c r="C47" s="6" t="s">
        <v>112</v>
      </c>
      <c r="D47" s="1" t="s">
        <v>113</v>
      </c>
      <c r="E47" s="4" t="s">
        <v>521</v>
      </c>
      <c r="F47" s="1" t="s">
        <v>469</v>
      </c>
      <c r="G47" s="1">
        <v>1</v>
      </c>
      <c r="H47" s="16">
        <f>VLOOKUP(F47,'[1]SAFARI SALES'!$C$3:$D$151,2,FALSE)</f>
        <v>79</v>
      </c>
      <c r="I47" s="16">
        <f t="shared" si="0"/>
        <v>3</v>
      </c>
      <c r="J47" s="16">
        <f t="shared" si="7"/>
        <v>40</v>
      </c>
      <c r="K47" s="16">
        <f t="shared" si="8"/>
        <v>30</v>
      </c>
      <c r="L47" s="16">
        <v>25</v>
      </c>
      <c r="M47" s="16">
        <v>25</v>
      </c>
      <c r="N47" s="16"/>
      <c r="O47" s="16">
        <f t="shared" si="3"/>
        <v>202</v>
      </c>
      <c r="P47" s="16"/>
      <c r="Q47" s="19" t="s">
        <v>522</v>
      </c>
    </row>
    <row r="48" spans="1:17">
      <c r="A48" s="2">
        <f t="shared" si="4"/>
        <v>46</v>
      </c>
      <c r="B48" s="1" t="s">
        <v>1</v>
      </c>
      <c r="C48" s="6" t="s">
        <v>114</v>
      </c>
      <c r="D48" s="1" t="s">
        <v>115</v>
      </c>
      <c r="E48" s="4" t="s">
        <v>521</v>
      </c>
      <c r="F48" s="1" t="s">
        <v>472</v>
      </c>
      <c r="G48" s="1">
        <v>2</v>
      </c>
      <c r="H48" s="16">
        <f>VLOOKUP(F48,'[1]SAFARI SALES'!$C$3:$D$151,2,FALSE)</f>
        <v>106</v>
      </c>
      <c r="I48" s="16">
        <f t="shared" si="0"/>
        <v>6</v>
      </c>
      <c r="J48" s="16">
        <f t="shared" si="7"/>
        <v>80</v>
      </c>
      <c r="K48" s="16">
        <f t="shared" si="8"/>
        <v>60</v>
      </c>
      <c r="L48" s="16">
        <v>25</v>
      </c>
      <c r="M48" s="16">
        <v>25</v>
      </c>
      <c r="N48" s="16">
        <v>300</v>
      </c>
      <c r="O48" s="16">
        <f t="shared" si="3"/>
        <v>708</v>
      </c>
      <c r="P48" s="16"/>
      <c r="Q48" s="19" t="s">
        <v>522</v>
      </c>
    </row>
    <row r="49" spans="1:19">
      <c r="A49" s="2">
        <f t="shared" si="4"/>
        <v>47</v>
      </c>
      <c r="B49" s="1" t="s">
        <v>1</v>
      </c>
      <c r="C49" s="6" t="s">
        <v>116</v>
      </c>
      <c r="D49" s="1" t="s">
        <v>117</v>
      </c>
      <c r="E49" s="4" t="s">
        <v>521</v>
      </c>
      <c r="F49" s="4" t="s">
        <v>508</v>
      </c>
      <c r="G49" s="1">
        <v>4</v>
      </c>
      <c r="H49" s="16">
        <f>VLOOKUP(F49,'[1]SAFARI SALES'!$C$3:$D$151,2,FALSE)</f>
        <v>40</v>
      </c>
      <c r="I49" s="16">
        <f t="shared" si="0"/>
        <v>12</v>
      </c>
      <c r="J49" s="16">
        <f t="shared" si="7"/>
        <v>160</v>
      </c>
      <c r="K49" s="16">
        <f t="shared" si="8"/>
        <v>120</v>
      </c>
      <c r="L49" s="16">
        <v>25</v>
      </c>
      <c r="M49" s="16">
        <v>25</v>
      </c>
      <c r="N49" s="16"/>
      <c r="O49" s="16">
        <f t="shared" si="3"/>
        <v>502</v>
      </c>
      <c r="P49" s="16"/>
      <c r="Q49" s="19" t="s">
        <v>522</v>
      </c>
    </row>
    <row r="50" spans="1:19">
      <c r="A50" s="2">
        <f t="shared" si="4"/>
        <v>48</v>
      </c>
      <c r="B50" s="1" t="s">
        <v>1</v>
      </c>
      <c r="C50" s="6" t="s">
        <v>118</v>
      </c>
      <c r="D50" s="1" t="s">
        <v>119</v>
      </c>
      <c r="E50" s="4" t="s">
        <v>521</v>
      </c>
      <c r="F50" s="1" t="s">
        <v>482</v>
      </c>
      <c r="G50" s="1">
        <v>1</v>
      </c>
      <c r="H50" s="16">
        <f>VLOOKUP(F50,'[1]SAFARI SALES'!$C$3:$D$151,2,FALSE)</f>
        <v>106</v>
      </c>
      <c r="I50" s="16">
        <f t="shared" si="0"/>
        <v>3</v>
      </c>
      <c r="J50" s="16">
        <f t="shared" si="7"/>
        <v>40</v>
      </c>
      <c r="K50" s="16">
        <f t="shared" si="8"/>
        <v>30</v>
      </c>
      <c r="L50" s="16">
        <v>25</v>
      </c>
      <c r="M50" s="16">
        <v>25</v>
      </c>
      <c r="N50" s="16">
        <v>300</v>
      </c>
      <c r="O50" s="16">
        <f t="shared" si="3"/>
        <v>529</v>
      </c>
      <c r="P50" s="16"/>
      <c r="Q50" s="19" t="s">
        <v>522</v>
      </c>
    </row>
    <row r="51" spans="1:19">
      <c r="A51" s="2">
        <f t="shared" si="4"/>
        <v>49</v>
      </c>
      <c r="B51" s="1" t="s">
        <v>1</v>
      </c>
      <c r="C51" s="6" t="s">
        <v>120</v>
      </c>
      <c r="D51" s="1" t="s">
        <v>121</v>
      </c>
      <c r="E51" s="4" t="s">
        <v>521</v>
      </c>
      <c r="F51" s="1" t="s">
        <v>475</v>
      </c>
      <c r="G51" s="1">
        <v>4</v>
      </c>
      <c r="H51" s="16">
        <f>VLOOKUP(F51,'[1]SAFARI SALES'!$C$3:$D$151,2,FALSE)</f>
        <v>113</v>
      </c>
      <c r="I51" s="16">
        <f t="shared" si="0"/>
        <v>12</v>
      </c>
      <c r="J51" s="16">
        <f t="shared" si="7"/>
        <v>160</v>
      </c>
      <c r="K51" s="16">
        <f t="shared" si="8"/>
        <v>120</v>
      </c>
      <c r="L51" s="16">
        <v>25</v>
      </c>
      <c r="M51" s="16">
        <v>25</v>
      </c>
      <c r="N51" s="16">
        <v>300</v>
      </c>
      <c r="O51" s="16">
        <f t="shared" si="3"/>
        <v>1094</v>
      </c>
      <c r="P51" s="16"/>
      <c r="Q51" s="19" t="s">
        <v>522</v>
      </c>
    </row>
    <row r="52" spans="1:19">
      <c r="A52" s="2">
        <f t="shared" si="4"/>
        <v>50</v>
      </c>
      <c r="B52" s="1" t="s">
        <v>12</v>
      </c>
      <c r="C52" s="6" t="s">
        <v>122</v>
      </c>
      <c r="D52" s="1" t="s">
        <v>123</v>
      </c>
      <c r="E52" s="4" t="s">
        <v>521</v>
      </c>
      <c r="F52" s="1" t="s">
        <v>484</v>
      </c>
      <c r="G52" s="1">
        <v>30</v>
      </c>
      <c r="H52" s="16">
        <f>VLOOKUP(F52,'[1]SAFARI SALES'!$C$3:$D$151,2,FALSE)</f>
        <v>97</v>
      </c>
      <c r="I52" s="16">
        <f t="shared" si="0"/>
        <v>90</v>
      </c>
      <c r="J52" s="16">
        <f t="shared" si="7"/>
        <v>1200</v>
      </c>
      <c r="K52" s="16">
        <f t="shared" si="8"/>
        <v>900</v>
      </c>
      <c r="L52" s="16">
        <v>25</v>
      </c>
      <c r="M52" s="16">
        <v>25</v>
      </c>
      <c r="N52" s="16">
        <v>300</v>
      </c>
      <c r="O52" s="16">
        <f t="shared" si="3"/>
        <v>5450</v>
      </c>
      <c r="P52" s="16"/>
      <c r="Q52" s="20" t="s">
        <v>124</v>
      </c>
    </row>
    <row r="53" spans="1:19">
      <c r="A53" s="2">
        <f t="shared" si="4"/>
        <v>51</v>
      </c>
      <c r="B53" s="1" t="s">
        <v>12</v>
      </c>
      <c r="C53" s="6" t="s">
        <v>125</v>
      </c>
      <c r="D53" s="1" t="s">
        <v>126</v>
      </c>
      <c r="E53" s="4" t="s">
        <v>521</v>
      </c>
      <c r="F53" s="1" t="s">
        <v>485</v>
      </c>
      <c r="G53" s="1">
        <v>20</v>
      </c>
      <c r="H53" s="16">
        <f>VLOOKUP(F53,'[1]SAFARI SALES'!$C$3:$D$151,2,FALSE)</f>
        <v>106</v>
      </c>
      <c r="I53" s="16">
        <f t="shared" si="0"/>
        <v>60</v>
      </c>
      <c r="J53" s="16">
        <f t="shared" si="7"/>
        <v>800</v>
      </c>
      <c r="K53" s="16">
        <f t="shared" si="8"/>
        <v>600</v>
      </c>
      <c r="L53" s="16">
        <v>25</v>
      </c>
      <c r="M53" s="16">
        <v>25</v>
      </c>
      <c r="N53" s="16">
        <v>300</v>
      </c>
      <c r="O53" s="16">
        <f t="shared" si="3"/>
        <v>3930</v>
      </c>
      <c r="P53" s="16"/>
      <c r="Q53" s="20" t="s">
        <v>124</v>
      </c>
    </row>
    <row r="54" spans="1:19">
      <c r="A54" s="2">
        <f t="shared" si="4"/>
        <v>52</v>
      </c>
      <c r="B54" s="1" t="s">
        <v>12</v>
      </c>
      <c r="C54" s="6" t="s">
        <v>127</v>
      </c>
      <c r="D54" s="1" t="s">
        <v>128</v>
      </c>
      <c r="E54" s="4" t="s">
        <v>521</v>
      </c>
      <c r="F54" s="1" t="s">
        <v>486</v>
      </c>
      <c r="G54" s="1">
        <v>15</v>
      </c>
      <c r="H54" s="16">
        <f>VLOOKUP(F54,'[1]SAFARI SALES'!$C$3:$D$151,2,FALSE)</f>
        <v>172</v>
      </c>
      <c r="I54" s="16">
        <f t="shared" si="0"/>
        <v>45</v>
      </c>
      <c r="J54" s="16">
        <f t="shared" si="7"/>
        <v>600</v>
      </c>
      <c r="K54" s="16">
        <f t="shared" si="8"/>
        <v>450</v>
      </c>
      <c r="L54" s="16">
        <v>25</v>
      </c>
      <c r="M54" s="16">
        <v>25</v>
      </c>
      <c r="N54" s="16">
        <v>300</v>
      </c>
      <c r="O54" s="16">
        <f t="shared" si="3"/>
        <v>4025</v>
      </c>
      <c r="P54" s="16"/>
      <c r="Q54" s="19" t="s">
        <v>124</v>
      </c>
    </row>
    <row r="55" spans="1:19">
      <c r="A55" s="2">
        <f t="shared" si="4"/>
        <v>53</v>
      </c>
      <c r="B55" s="1" t="s">
        <v>12</v>
      </c>
      <c r="C55" s="6" t="s">
        <v>129</v>
      </c>
      <c r="D55" s="1" t="s">
        <v>130</v>
      </c>
      <c r="E55" s="4" t="s">
        <v>521</v>
      </c>
      <c r="F55" s="1" t="s">
        <v>476</v>
      </c>
      <c r="G55" s="1">
        <v>15</v>
      </c>
      <c r="H55" s="16">
        <f>VLOOKUP(F55,'[1]SAFARI SALES'!$C$3:$D$151,2,FALSE)</f>
        <v>166</v>
      </c>
      <c r="I55" s="16">
        <f t="shared" si="0"/>
        <v>45</v>
      </c>
      <c r="J55" s="16">
        <f t="shared" si="7"/>
        <v>600</v>
      </c>
      <c r="K55" s="16">
        <f t="shared" si="8"/>
        <v>450</v>
      </c>
      <c r="L55" s="16">
        <v>25</v>
      </c>
      <c r="M55" s="16">
        <v>25</v>
      </c>
      <c r="N55" s="16">
        <v>300</v>
      </c>
      <c r="O55" s="16">
        <f t="shared" si="3"/>
        <v>3935</v>
      </c>
      <c r="P55" s="16"/>
      <c r="Q55" s="19" t="s">
        <v>124</v>
      </c>
    </row>
    <row r="56" spans="1:19" s="9" customFormat="1">
      <c r="A56" s="2">
        <f t="shared" si="4"/>
        <v>54</v>
      </c>
      <c r="B56" s="1" t="s">
        <v>12</v>
      </c>
      <c r="C56" s="6" t="s">
        <v>131</v>
      </c>
      <c r="D56" s="1" t="s">
        <v>132</v>
      </c>
      <c r="E56" s="4" t="s">
        <v>521</v>
      </c>
      <c r="F56" s="1" t="s">
        <v>473</v>
      </c>
      <c r="G56" s="1">
        <v>15</v>
      </c>
      <c r="H56" s="16">
        <f>VLOOKUP(F56,'[1]SAFARI SALES'!$C$3:$D$151,2,FALSE)</f>
        <v>92</v>
      </c>
      <c r="I56" s="16">
        <f t="shared" si="0"/>
        <v>45</v>
      </c>
      <c r="J56" s="16">
        <f t="shared" si="7"/>
        <v>600</v>
      </c>
      <c r="K56" s="16">
        <f t="shared" si="8"/>
        <v>450</v>
      </c>
      <c r="L56" s="16">
        <v>25</v>
      </c>
      <c r="M56" s="16">
        <v>25</v>
      </c>
      <c r="N56" s="16">
        <v>300</v>
      </c>
      <c r="O56" s="16">
        <f t="shared" si="3"/>
        <v>2825</v>
      </c>
      <c r="P56" s="16"/>
      <c r="Q56" s="19" t="s">
        <v>124</v>
      </c>
      <c r="S56"/>
    </row>
    <row r="57" spans="1:19" s="9" customFormat="1">
      <c r="A57" s="2">
        <f t="shared" si="4"/>
        <v>55</v>
      </c>
      <c r="B57" s="8" t="s">
        <v>12</v>
      </c>
      <c r="C57" s="6" t="s">
        <v>133</v>
      </c>
      <c r="D57" s="8" t="s">
        <v>134</v>
      </c>
      <c r="E57" s="4" t="s">
        <v>521</v>
      </c>
      <c r="F57" s="1" t="s">
        <v>480</v>
      </c>
      <c r="G57" s="8">
        <v>15</v>
      </c>
      <c r="H57" s="16">
        <f>VLOOKUP(F57,'[1]SAFARI SALES'!$C$3:$D$151,2,FALSE)</f>
        <v>106</v>
      </c>
      <c r="I57" s="16">
        <f t="shared" si="0"/>
        <v>45</v>
      </c>
      <c r="J57" s="16">
        <f t="shared" si="7"/>
        <v>600</v>
      </c>
      <c r="K57" s="16">
        <f t="shared" si="8"/>
        <v>450</v>
      </c>
      <c r="L57" s="16">
        <v>25</v>
      </c>
      <c r="M57" s="16">
        <v>25</v>
      </c>
      <c r="N57" s="16">
        <v>300</v>
      </c>
      <c r="O57" s="16">
        <f t="shared" si="3"/>
        <v>3035</v>
      </c>
      <c r="P57" s="17"/>
      <c r="Q57" s="19" t="s">
        <v>124</v>
      </c>
      <c r="S57"/>
    </row>
    <row r="58" spans="1:19" s="9" customFormat="1">
      <c r="A58" s="2">
        <f t="shared" si="4"/>
        <v>56</v>
      </c>
      <c r="B58" s="8" t="s">
        <v>12</v>
      </c>
      <c r="C58" s="6" t="s">
        <v>133</v>
      </c>
      <c r="D58" s="8" t="s">
        <v>13</v>
      </c>
      <c r="E58" s="4" t="s">
        <v>521</v>
      </c>
      <c r="F58" s="1" t="s">
        <v>469</v>
      </c>
      <c r="G58" s="8">
        <v>20</v>
      </c>
      <c r="H58" s="16">
        <f>VLOOKUP(F58,'[1]SAFARI SALES'!$C$3:$D$151,2,FALSE)</f>
        <v>79</v>
      </c>
      <c r="I58" s="16">
        <f t="shared" si="0"/>
        <v>60</v>
      </c>
      <c r="J58" s="16">
        <f t="shared" si="7"/>
        <v>800</v>
      </c>
      <c r="K58" s="16">
        <f t="shared" si="8"/>
        <v>600</v>
      </c>
      <c r="L58" s="16">
        <v>25</v>
      </c>
      <c r="M58" s="16">
        <v>25</v>
      </c>
      <c r="N58" s="16"/>
      <c r="O58" s="16">
        <f t="shared" si="3"/>
        <v>3090</v>
      </c>
      <c r="P58" s="17"/>
      <c r="Q58" s="19" t="s">
        <v>124</v>
      </c>
      <c r="S58"/>
    </row>
    <row r="59" spans="1:19" s="9" customFormat="1">
      <c r="A59" s="2">
        <f t="shared" si="4"/>
        <v>57</v>
      </c>
      <c r="B59" s="8" t="s">
        <v>12</v>
      </c>
      <c r="C59" s="6" t="s">
        <v>135</v>
      </c>
      <c r="D59" s="8" t="s">
        <v>136</v>
      </c>
      <c r="E59" s="4" t="s">
        <v>521</v>
      </c>
      <c r="F59" s="1" t="s">
        <v>480</v>
      </c>
      <c r="G59" s="8">
        <v>4</v>
      </c>
      <c r="H59" s="16">
        <f>VLOOKUP(F59,'[1]SAFARI SALES'!$C$3:$D$151,2,FALSE)</f>
        <v>106</v>
      </c>
      <c r="I59" s="16">
        <f t="shared" si="0"/>
        <v>12</v>
      </c>
      <c r="J59" s="16">
        <f t="shared" si="7"/>
        <v>160</v>
      </c>
      <c r="K59" s="16">
        <f t="shared" si="8"/>
        <v>120</v>
      </c>
      <c r="L59" s="16">
        <v>25</v>
      </c>
      <c r="M59" s="16">
        <v>25</v>
      </c>
      <c r="N59" s="16">
        <v>300</v>
      </c>
      <c r="O59" s="16">
        <f t="shared" si="3"/>
        <v>1066</v>
      </c>
      <c r="P59" s="17"/>
      <c r="Q59" s="19" t="s">
        <v>124</v>
      </c>
      <c r="S59"/>
    </row>
    <row r="60" spans="1:19" s="9" customFormat="1">
      <c r="A60" s="2">
        <f t="shared" si="4"/>
        <v>58</v>
      </c>
      <c r="B60" s="8" t="s">
        <v>12</v>
      </c>
      <c r="C60" s="6" t="s">
        <v>135</v>
      </c>
      <c r="D60" s="8" t="s">
        <v>15</v>
      </c>
      <c r="E60" s="4" t="s">
        <v>521</v>
      </c>
      <c r="F60" s="1" t="s">
        <v>469</v>
      </c>
      <c r="G60" s="8">
        <v>15</v>
      </c>
      <c r="H60" s="16">
        <f>VLOOKUP(F60,'[1]SAFARI SALES'!$C$3:$D$151,2,FALSE)</f>
        <v>79</v>
      </c>
      <c r="I60" s="16">
        <f t="shared" si="0"/>
        <v>45</v>
      </c>
      <c r="J60" s="16">
        <f t="shared" si="7"/>
        <v>600</v>
      </c>
      <c r="K60" s="16">
        <f t="shared" si="8"/>
        <v>450</v>
      </c>
      <c r="L60" s="16">
        <v>25</v>
      </c>
      <c r="M60" s="16">
        <v>25</v>
      </c>
      <c r="N60" s="16"/>
      <c r="O60" s="16">
        <f t="shared" si="3"/>
        <v>2330</v>
      </c>
      <c r="P60" s="17"/>
      <c r="Q60" s="19" t="s">
        <v>124</v>
      </c>
      <c r="S60"/>
    </row>
    <row r="61" spans="1:19" s="9" customFormat="1">
      <c r="A61" s="2">
        <f t="shared" si="4"/>
        <v>59</v>
      </c>
      <c r="B61" s="8" t="s">
        <v>12</v>
      </c>
      <c r="C61" s="6" t="s">
        <v>137</v>
      </c>
      <c r="D61" s="8" t="s">
        <v>138</v>
      </c>
      <c r="E61" s="4" t="s">
        <v>521</v>
      </c>
      <c r="F61" s="1" t="s">
        <v>480</v>
      </c>
      <c r="G61" s="8">
        <v>15</v>
      </c>
      <c r="H61" s="16">
        <f>VLOOKUP(F61,'[1]SAFARI SALES'!$C$3:$D$151,2,FALSE)</f>
        <v>106</v>
      </c>
      <c r="I61" s="16">
        <f t="shared" si="0"/>
        <v>45</v>
      </c>
      <c r="J61" s="16">
        <f t="shared" si="7"/>
        <v>600</v>
      </c>
      <c r="K61" s="16">
        <f t="shared" si="8"/>
        <v>450</v>
      </c>
      <c r="L61" s="16">
        <v>25</v>
      </c>
      <c r="M61" s="16">
        <v>25</v>
      </c>
      <c r="N61" s="16">
        <v>300</v>
      </c>
      <c r="O61" s="16">
        <f t="shared" si="3"/>
        <v>3035</v>
      </c>
      <c r="P61" s="17"/>
      <c r="Q61" s="19" t="s">
        <v>124</v>
      </c>
      <c r="S61"/>
    </row>
    <row r="62" spans="1:19" s="9" customFormat="1">
      <c r="A62" s="2">
        <f t="shared" si="4"/>
        <v>60</v>
      </c>
      <c r="B62" s="8" t="s">
        <v>12</v>
      </c>
      <c r="C62" s="6" t="s">
        <v>137</v>
      </c>
      <c r="D62" s="8" t="s">
        <v>16</v>
      </c>
      <c r="E62" s="4" t="s">
        <v>521</v>
      </c>
      <c r="F62" s="1" t="s">
        <v>469</v>
      </c>
      <c r="G62" s="8">
        <v>15</v>
      </c>
      <c r="H62" s="16">
        <f>VLOOKUP(F62,'[1]SAFARI SALES'!$C$3:$D$151,2,FALSE)</f>
        <v>79</v>
      </c>
      <c r="I62" s="16">
        <f t="shared" si="0"/>
        <v>45</v>
      </c>
      <c r="J62" s="16">
        <f t="shared" si="7"/>
        <v>600</v>
      </c>
      <c r="K62" s="16">
        <f t="shared" si="8"/>
        <v>450</v>
      </c>
      <c r="L62" s="16">
        <v>25</v>
      </c>
      <c r="M62" s="16">
        <v>25</v>
      </c>
      <c r="N62" s="16"/>
      <c r="O62" s="16">
        <f t="shared" si="3"/>
        <v>2330</v>
      </c>
      <c r="P62" s="17"/>
      <c r="Q62" s="19" t="s">
        <v>124</v>
      </c>
      <c r="S62"/>
    </row>
    <row r="63" spans="1:19" s="9" customFormat="1">
      <c r="A63" s="2">
        <f t="shared" si="4"/>
        <v>61</v>
      </c>
      <c r="B63" s="8" t="s">
        <v>12</v>
      </c>
      <c r="C63" s="6" t="s">
        <v>139</v>
      </c>
      <c r="D63" s="8" t="s">
        <v>17</v>
      </c>
      <c r="E63" s="4" t="s">
        <v>521</v>
      </c>
      <c r="F63" s="35" t="s">
        <v>469</v>
      </c>
      <c r="G63" s="8">
        <v>13</v>
      </c>
      <c r="H63" s="16">
        <f>VLOOKUP(F63,'[1]SAFARI SALES'!$C$3:$D$151,2,FALSE)</f>
        <v>79</v>
      </c>
      <c r="I63" s="16">
        <f t="shared" si="0"/>
        <v>39</v>
      </c>
      <c r="J63" s="16">
        <f t="shared" si="7"/>
        <v>520</v>
      </c>
      <c r="K63" s="16">
        <f t="shared" si="8"/>
        <v>390</v>
      </c>
      <c r="L63" s="16">
        <v>25</v>
      </c>
      <c r="M63" s="16">
        <v>25</v>
      </c>
      <c r="N63" s="16">
        <v>300</v>
      </c>
      <c r="O63" s="16">
        <f t="shared" si="3"/>
        <v>2326</v>
      </c>
      <c r="P63" s="17"/>
      <c r="Q63" s="19" t="s">
        <v>124</v>
      </c>
      <c r="S63"/>
    </row>
    <row r="64" spans="1:19" s="9" customFormat="1">
      <c r="A64" s="2">
        <f t="shared" si="4"/>
        <v>62</v>
      </c>
      <c r="B64" s="8" t="s">
        <v>12</v>
      </c>
      <c r="C64" s="6" t="s">
        <v>139</v>
      </c>
      <c r="D64" s="8" t="s">
        <v>140</v>
      </c>
      <c r="E64" s="4" t="s">
        <v>521</v>
      </c>
      <c r="F64" s="1" t="s">
        <v>487</v>
      </c>
      <c r="G64" s="8">
        <v>13</v>
      </c>
      <c r="H64" s="16">
        <f>VLOOKUP(F64,'[1]SAFARI SALES'!$C$3:$D$151,2,FALSE)</f>
        <v>119</v>
      </c>
      <c r="I64" s="16">
        <f t="shared" si="0"/>
        <v>39</v>
      </c>
      <c r="J64" s="16">
        <f t="shared" si="7"/>
        <v>520</v>
      </c>
      <c r="K64" s="16">
        <f t="shared" si="8"/>
        <v>390</v>
      </c>
      <c r="L64" s="16">
        <v>25</v>
      </c>
      <c r="M64" s="16">
        <v>25</v>
      </c>
      <c r="N64" s="16">
        <v>300</v>
      </c>
      <c r="O64" s="16">
        <f t="shared" si="3"/>
        <v>2846</v>
      </c>
      <c r="P64" s="17"/>
      <c r="Q64" s="19" t="s">
        <v>124</v>
      </c>
      <c r="S64"/>
    </row>
    <row r="65" spans="1:19" s="9" customFormat="1">
      <c r="A65" s="2">
        <f t="shared" si="4"/>
        <v>63</v>
      </c>
      <c r="B65" s="8" t="s">
        <v>12</v>
      </c>
      <c r="C65" s="6" t="s">
        <v>141</v>
      </c>
      <c r="D65" s="8" t="s">
        <v>142</v>
      </c>
      <c r="E65" s="4" t="s">
        <v>521</v>
      </c>
      <c r="F65" s="4" t="s">
        <v>488</v>
      </c>
      <c r="G65" s="8">
        <v>15</v>
      </c>
      <c r="H65" s="16">
        <f>VLOOKUP(F65,'[1]SAFARI SALES'!$C$3:$D$151,2,FALSE)</f>
        <v>210</v>
      </c>
      <c r="I65" s="16">
        <f t="shared" si="0"/>
        <v>45</v>
      </c>
      <c r="J65" s="16">
        <f t="shared" si="7"/>
        <v>600</v>
      </c>
      <c r="K65" s="16">
        <f t="shared" si="8"/>
        <v>450</v>
      </c>
      <c r="L65" s="16">
        <v>25</v>
      </c>
      <c r="M65" s="16">
        <v>25</v>
      </c>
      <c r="N65" s="16">
        <v>300</v>
      </c>
      <c r="O65" s="16">
        <f t="shared" si="3"/>
        <v>4595</v>
      </c>
      <c r="P65" s="17"/>
      <c r="Q65" s="19" t="s">
        <v>124</v>
      </c>
      <c r="S65"/>
    </row>
    <row r="66" spans="1:19" s="9" customFormat="1">
      <c r="A66" s="2">
        <f t="shared" si="4"/>
        <v>64</v>
      </c>
      <c r="B66" s="8" t="s">
        <v>12</v>
      </c>
      <c r="C66" s="6" t="s">
        <v>141</v>
      </c>
      <c r="D66" s="8" t="s">
        <v>18</v>
      </c>
      <c r="E66" s="4" t="s">
        <v>521</v>
      </c>
      <c r="F66" s="1" t="s">
        <v>470</v>
      </c>
      <c r="G66" s="8">
        <v>15</v>
      </c>
      <c r="H66" s="16">
        <f>VLOOKUP(F66,'[1]SAFARI SALES'!$C$3:$D$151,2,FALSE)</f>
        <v>106</v>
      </c>
      <c r="I66" s="16">
        <f t="shared" si="0"/>
        <v>45</v>
      </c>
      <c r="J66" s="16">
        <f t="shared" si="7"/>
        <v>600</v>
      </c>
      <c r="K66" s="16">
        <f t="shared" si="8"/>
        <v>450</v>
      </c>
      <c r="L66" s="16">
        <v>25</v>
      </c>
      <c r="M66" s="16">
        <v>25</v>
      </c>
      <c r="N66" s="16">
        <v>300</v>
      </c>
      <c r="O66" s="16">
        <f t="shared" si="3"/>
        <v>3035</v>
      </c>
      <c r="P66" s="17"/>
      <c r="Q66" s="19" t="s">
        <v>124</v>
      </c>
      <c r="S66"/>
    </row>
    <row r="67" spans="1:19" s="9" customFormat="1">
      <c r="A67" s="2">
        <f t="shared" si="4"/>
        <v>65</v>
      </c>
      <c r="B67" s="8" t="s">
        <v>12</v>
      </c>
      <c r="C67" s="6" t="s">
        <v>143</v>
      </c>
      <c r="D67" s="8" t="s">
        <v>144</v>
      </c>
      <c r="E67" s="4" t="s">
        <v>521</v>
      </c>
      <c r="F67" s="1" t="s">
        <v>467</v>
      </c>
      <c r="G67" s="8">
        <v>20</v>
      </c>
      <c r="H67" s="16">
        <f>VLOOKUP(F67,'[1]SAFARI SALES'!$C$3:$D$151,2,FALSE)</f>
        <v>92</v>
      </c>
      <c r="I67" s="16">
        <f t="shared" ref="I67:I130" si="9">G67*3</f>
        <v>60</v>
      </c>
      <c r="J67" s="16">
        <f t="shared" si="7"/>
        <v>800</v>
      </c>
      <c r="K67" s="16">
        <f t="shared" si="8"/>
        <v>600</v>
      </c>
      <c r="L67" s="16">
        <v>25</v>
      </c>
      <c r="M67" s="16">
        <v>25</v>
      </c>
      <c r="N67" s="16">
        <v>300</v>
      </c>
      <c r="O67" s="16">
        <f t="shared" ref="O67:O130" si="10">G67*H67+I67+J67+K67+L67+M67+N67</f>
        <v>3650</v>
      </c>
      <c r="P67" s="17"/>
      <c r="Q67" s="19" t="s">
        <v>124</v>
      </c>
      <c r="S67"/>
    </row>
    <row r="68" spans="1:19" s="9" customFormat="1">
      <c r="A68" s="2">
        <f t="shared" si="4"/>
        <v>66</v>
      </c>
      <c r="B68" s="8" t="s">
        <v>12</v>
      </c>
      <c r="C68" s="6" t="s">
        <v>143</v>
      </c>
      <c r="D68" s="8" t="s">
        <v>19</v>
      </c>
      <c r="E68" s="4" t="s">
        <v>521</v>
      </c>
      <c r="F68" s="1" t="s">
        <v>471</v>
      </c>
      <c r="G68" s="8">
        <v>15</v>
      </c>
      <c r="H68" s="16">
        <f>VLOOKUP(F68,'[1]SAFARI SALES'!$C$3:$D$151,2,FALSE)</f>
        <v>172</v>
      </c>
      <c r="I68" s="16">
        <f t="shared" si="9"/>
        <v>45</v>
      </c>
      <c r="J68" s="16">
        <f t="shared" si="7"/>
        <v>600</v>
      </c>
      <c r="K68" s="16">
        <f t="shared" si="8"/>
        <v>450</v>
      </c>
      <c r="L68" s="16">
        <v>25</v>
      </c>
      <c r="M68" s="16">
        <v>25</v>
      </c>
      <c r="N68" s="16">
        <v>300</v>
      </c>
      <c r="O68" s="16">
        <f t="shared" si="10"/>
        <v>4025</v>
      </c>
      <c r="P68" s="17"/>
      <c r="Q68" s="19" t="s">
        <v>124</v>
      </c>
      <c r="S68"/>
    </row>
    <row r="69" spans="1:19" s="9" customFormat="1">
      <c r="A69" s="2">
        <f t="shared" ref="A69:A132" si="11">A68+1</f>
        <v>67</v>
      </c>
      <c r="B69" s="8" t="s">
        <v>12</v>
      </c>
      <c r="C69" s="6" t="s">
        <v>145</v>
      </c>
      <c r="D69" s="8" t="s">
        <v>146</v>
      </c>
      <c r="E69" s="4" t="s">
        <v>521</v>
      </c>
      <c r="F69" s="1" t="s">
        <v>469</v>
      </c>
      <c r="G69" s="8">
        <v>25</v>
      </c>
      <c r="H69" s="16">
        <f>VLOOKUP(F69,'[1]SAFARI SALES'!$C$3:$D$151,2,FALSE)</f>
        <v>79</v>
      </c>
      <c r="I69" s="16">
        <f t="shared" si="9"/>
        <v>75</v>
      </c>
      <c r="J69" s="16">
        <f t="shared" si="7"/>
        <v>1000</v>
      </c>
      <c r="K69" s="16">
        <f t="shared" si="8"/>
        <v>750</v>
      </c>
      <c r="L69" s="16">
        <v>25</v>
      </c>
      <c r="M69" s="16">
        <v>25</v>
      </c>
      <c r="N69" s="16"/>
      <c r="O69" s="16">
        <f t="shared" si="10"/>
        <v>3850</v>
      </c>
      <c r="P69" s="17"/>
      <c r="Q69" s="21" t="s">
        <v>124</v>
      </c>
      <c r="S69"/>
    </row>
    <row r="70" spans="1:19" s="9" customFormat="1">
      <c r="A70" s="2">
        <f t="shared" si="11"/>
        <v>68</v>
      </c>
      <c r="B70" s="8" t="s">
        <v>12</v>
      </c>
      <c r="C70" s="6" t="s">
        <v>145</v>
      </c>
      <c r="D70" s="8" t="s">
        <v>20</v>
      </c>
      <c r="E70" s="4" t="s">
        <v>521</v>
      </c>
      <c r="F70" s="1" t="s">
        <v>472</v>
      </c>
      <c r="G70" s="8">
        <v>20</v>
      </c>
      <c r="H70" s="16">
        <f>VLOOKUP(F70,'[1]SAFARI SALES'!$C$3:$D$151,2,FALSE)</f>
        <v>106</v>
      </c>
      <c r="I70" s="16">
        <f t="shared" si="9"/>
        <v>60</v>
      </c>
      <c r="J70" s="16">
        <f t="shared" si="7"/>
        <v>800</v>
      </c>
      <c r="K70" s="16">
        <f t="shared" si="8"/>
        <v>600</v>
      </c>
      <c r="L70" s="16">
        <v>25</v>
      </c>
      <c r="M70" s="16">
        <v>25</v>
      </c>
      <c r="N70" s="16">
        <v>300</v>
      </c>
      <c r="O70" s="16">
        <f t="shared" si="10"/>
        <v>3930</v>
      </c>
      <c r="P70" s="17"/>
      <c r="Q70" s="19" t="s">
        <v>124</v>
      </c>
      <c r="S70"/>
    </row>
    <row r="71" spans="1:19" s="9" customFormat="1">
      <c r="A71" s="2">
        <f t="shared" si="11"/>
        <v>69</v>
      </c>
      <c r="B71" s="8" t="s">
        <v>12</v>
      </c>
      <c r="C71" s="6" t="s">
        <v>147</v>
      </c>
      <c r="D71" s="8" t="s">
        <v>148</v>
      </c>
      <c r="E71" s="4" t="s">
        <v>521</v>
      </c>
      <c r="F71" s="1" t="s">
        <v>469</v>
      </c>
      <c r="G71" s="8">
        <v>20</v>
      </c>
      <c r="H71" s="16">
        <f>VLOOKUP(F71,'[1]SAFARI SALES'!$C$3:$D$151,2,FALSE)</f>
        <v>79</v>
      </c>
      <c r="I71" s="16">
        <f t="shared" si="9"/>
        <v>60</v>
      </c>
      <c r="J71" s="16">
        <f t="shared" si="7"/>
        <v>800</v>
      </c>
      <c r="K71" s="16">
        <f t="shared" si="8"/>
        <v>600</v>
      </c>
      <c r="L71" s="16">
        <v>25</v>
      </c>
      <c r="M71" s="16">
        <v>25</v>
      </c>
      <c r="N71" s="16"/>
      <c r="O71" s="16">
        <f t="shared" si="10"/>
        <v>3090</v>
      </c>
      <c r="P71" s="17"/>
      <c r="Q71" s="21" t="s">
        <v>124</v>
      </c>
      <c r="S71"/>
    </row>
    <row r="72" spans="1:19" s="9" customFormat="1">
      <c r="A72" s="2">
        <f t="shared" si="11"/>
        <v>70</v>
      </c>
      <c r="B72" s="8" t="s">
        <v>12</v>
      </c>
      <c r="C72" s="6" t="s">
        <v>147</v>
      </c>
      <c r="D72" s="8" t="s">
        <v>21</v>
      </c>
      <c r="E72" s="4" t="s">
        <v>521</v>
      </c>
      <c r="F72" s="1" t="s">
        <v>473</v>
      </c>
      <c r="G72" s="8">
        <v>15</v>
      </c>
      <c r="H72" s="16">
        <f>VLOOKUP(F72,'[1]SAFARI SALES'!$C$3:$D$151,2,FALSE)</f>
        <v>92</v>
      </c>
      <c r="I72" s="16">
        <f t="shared" si="9"/>
        <v>45</v>
      </c>
      <c r="J72" s="16">
        <f t="shared" si="7"/>
        <v>600</v>
      </c>
      <c r="K72" s="16">
        <f t="shared" si="8"/>
        <v>450</v>
      </c>
      <c r="L72" s="16">
        <v>25</v>
      </c>
      <c r="M72" s="16">
        <v>25</v>
      </c>
      <c r="N72" s="16">
        <v>300</v>
      </c>
      <c r="O72" s="16">
        <f t="shared" si="10"/>
        <v>2825</v>
      </c>
      <c r="P72" s="17"/>
      <c r="Q72" s="19" t="s">
        <v>124</v>
      </c>
      <c r="S72"/>
    </row>
    <row r="73" spans="1:19" s="9" customFormat="1">
      <c r="A73" s="2">
        <f t="shared" si="11"/>
        <v>71</v>
      </c>
      <c r="B73" s="8" t="s">
        <v>12</v>
      </c>
      <c r="C73" s="6" t="s">
        <v>149</v>
      </c>
      <c r="D73" s="8" t="s">
        <v>150</v>
      </c>
      <c r="E73" s="4" t="s">
        <v>521</v>
      </c>
      <c r="F73" s="1" t="s">
        <v>474</v>
      </c>
      <c r="G73" s="8">
        <v>40</v>
      </c>
      <c r="H73" s="16">
        <f>VLOOKUP(F73,'[1]SAFARI SALES'!$C$3:$D$151,2,FALSE)</f>
        <v>92</v>
      </c>
      <c r="I73" s="16">
        <f t="shared" si="9"/>
        <v>120</v>
      </c>
      <c r="J73" s="16">
        <f t="shared" si="7"/>
        <v>1600</v>
      </c>
      <c r="K73" s="16">
        <f t="shared" si="8"/>
        <v>1200</v>
      </c>
      <c r="L73" s="16">
        <v>25</v>
      </c>
      <c r="M73" s="16">
        <v>25</v>
      </c>
      <c r="N73" s="16">
        <v>300</v>
      </c>
      <c r="O73" s="16">
        <f t="shared" si="10"/>
        <v>6950</v>
      </c>
      <c r="P73" s="17"/>
      <c r="Q73" s="19" t="s">
        <v>124</v>
      </c>
      <c r="S73"/>
    </row>
    <row r="74" spans="1:19">
      <c r="A74" s="2">
        <f t="shared" si="11"/>
        <v>72</v>
      </c>
      <c r="B74" s="8" t="s">
        <v>12</v>
      </c>
      <c r="C74" s="6" t="s">
        <v>149</v>
      </c>
      <c r="D74" s="8" t="s">
        <v>22</v>
      </c>
      <c r="E74" s="4" t="s">
        <v>521</v>
      </c>
      <c r="F74" s="1" t="s">
        <v>465</v>
      </c>
      <c r="G74" s="8">
        <v>20</v>
      </c>
      <c r="H74" s="16">
        <f>VLOOKUP(F74,'[1]SAFARI SALES'!$C$3:$D$151,2,FALSE)</f>
        <v>106</v>
      </c>
      <c r="I74" s="16">
        <f t="shared" si="9"/>
        <v>60</v>
      </c>
      <c r="J74" s="16">
        <f t="shared" si="7"/>
        <v>800</v>
      </c>
      <c r="K74" s="16">
        <f t="shared" si="8"/>
        <v>600</v>
      </c>
      <c r="L74" s="16">
        <v>25</v>
      </c>
      <c r="M74" s="16">
        <v>25</v>
      </c>
      <c r="N74" s="16">
        <v>300</v>
      </c>
      <c r="O74" s="16">
        <f t="shared" si="10"/>
        <v>3930</v>
      </c>
      <c r="P74" s="17"/>
      <c r="Q74" s="19" t="s">
        <v>124</v>
      </c>
    </row>
    <row r="75" spans="1:19">
      <c r="A75" s="2">
        <f t="shared" si="11"/>
        <v>73</v>
      </c>
      <c r="B75" s="1" t="s">
        <v>12</v>
      </c>
      <c r="C75" s="6" t="s">
        <v>151</v>
      </c>
      <c r="D75" s="1" t="s">
        <v>152</v>
      </c>
      <c r="E75" s="4" t="s">
        <v>521</v>
      </c>
      <c r="F75" s="1" t="s">
        <v>466</v>
      </c>
      <c r="G75" s="1">
        <v>20</v>
      </c>
      <c r="H75" s="16">
        <f>VLOOKUP(F75,'[1]SAFARI SALES'!$C$3:$D$151,2,FALSE)</f>
        <v>106</v>
      </c>
      <c r="I75" s="16">
        <f t="shared" si="9"/>
        <v>60</v>
      </c>
      <c r="J75" s="16">
        <f t="shared" si="7"/>
        <v>800</v>
      </c>
      <c r="K75" s="16">
        <f t="shared" si="8"/>
        <v>600</v>
      </c>
      <c r="L75" s="16">
        <v>25</v>
      </c>
      <c r="M75" s="16">
        <v>25</v>
      </c>
      <c r="N75" s="16">
        <v>300</v>
      </c>
      <c r="O75" s="16">
        <f t="shared" si="10"/>
        <v>3930</v>
      </c>
      <c r="P75" s="16"/>
      <c r="Q75" s="19" t="s">
        <v>124</v>
      </c>
    </row>
    <row r="76" spans="1:19" s="33" customFormat="1" ht="30">
      <c r="A76" s="28">
        <f t="shared" si="11"/>
        <v>74</v>
      </c>
      <c r="B76" s="29" t="s">
        <v>12</v>
      </c>
      <c r="C76" s="30" t="s">
        <v>153</v>
      </c>
      <c r="D76" s="29" t="s">
        <v>154</v>
      </c>
      <c r="E76" s="31" t="s">
        <v>521</v>
      </c>
      <c r="F76" s="29" t="s">
        <v>483</v>
      </c>
      <c r="G76" s="29">
        <v>30</v>
      </c>
      <c r="H76" s="32">
        <f>VLOOKUP(F76,'[1]SAFARI SALES'!$C$3:$D$151,2,FALSE)</f>
        <v>106</v>
      </c>
      <c r="I76" s="32">
        <f t="shared" si="9"/>
        <v>90</v>
      </c>
      <c r="J76" s="32">
        <f t="shared" ref="J76:J107" si="12">G76*40</f>
        <v>1200</v>
      </c>
      <c r="K76" s="32">
        <f t="shared" ref="K76:K107" si="13">G76*30</f>
        <v>900</v>
      </c>
      <c r="L76" s="32">
        <v>25</v>
      </c>
      <c r="M76" s="32">
        <v>25</v>
      </c>
      <c r="N76" s="32">
        <v>300</v>
      </c>
      <c r="O76" s="32">
        <f t="shared" si="10"/>
        <v>5720</v>
      </c>
      <c r="P76" s="32"/>
      <c r="Q76" s="34" t="s">
        <v>523</v>
      </c>
    </row>
    <row r="77" spans="1:19">
      <c r="A77" s="2">
        <f t="shared" si="11"/>
        <v>75</v>
      </c>
      <c r="B77" s="1" t="s">
        <v>12</v>
      </c>
      <c r="C77" s="6" t="s">
        <v>155</v>
      </c>
      <c r="D77" s="1" t="s">
        <v>156</v>
      </c>
      <c r="E77" s="4" t="s">
        <v>521</v>
      </c>
      <c r="F77" s="1" t="s">
        <v>466</v>
      </c>
      <c r="G77" s="1">
        <v>20</v>
      </c>
      <c r="H77" s="16">
        <f>VLOOKUP(F77,'[1]SAFARI SALES'!$C$3:$D$151,2,FALSE)</f>
        <v>106</v>
      </c>
      <c r="I77" s="16">
        <f t="shared" si="9"/>
        <v>60</v>
      </c>
      <c r="J77" s="16">
        <f t="shared" si="12"/>
        <v>800</v>
      </c>
      <c r="K77" s="16">
        <f t="shared" si="13"/>
        <v>600</v>
      </c>
      <c r="L77" s="16">
        <v>25</v>
      </c>
      <c r="M77" s="16">
        <v>25</v>
      </c>
      <c r="N77" s="16">
        <v>300</v>
      </c>
      <c r="O77" s="16">
        <f t="shared" si="10"/>
        <v>3930</v>
      </c>
      <c r="P77" s="16"/>
      <c r="Q77" s="19" t="s">
        <v>124</v>
      </c>
    </row>
    <row r="78" spans="1:19">
      <c r="A78" s="2">
        <f t="shared" si="11"/>
        <v>76</v>
      </c>
      <c r="B78" s="1" t="s">
        <v>12</v>
      </c>
      <c r="C78" s="6" t="s">
        <v>157</v>
      </c>
      <c r="D78" s="1" t="s">
        <v>158</v>
      </c>
      <c r="E78" s="4" t="s">
        <v>521</v>
      </c>
      <c r="F78" s="1" t="s">
        <v>489</v>
      </c>
      <c r="G78" s="1">
        <v>20</v>
      </c>
      <c r="H78" s="16">
        <f>VLOOKUP(F78,'[1]SAFARI SALES'!$C$3:$D$151,2,FALSE)</f>
        <v>106</v>
      </c>
      <c r="I78" s="16">
        <f t="shared" si="9"/>
        <v>60</v>
      </c>
      <c r="J78" s="16">
        <f t="shared" si="12"/>
        <v>800</v>
      </c>
      <c r="K78" s="16">
        <f t="shared" si="13"/>
        <v>600</v>
      </c>
      <c r="L78" s="16">
        <v>25</v>
      </c>
      <c r="M78" s="16">
        <v>25</v>
      </c>
      <c r="N78" s="16">
        <v>300</v>
      </c>
      <c r="O78" s="16">
        <f t="shared" si="10"/>
        <v>3930</v>
      </c>
      <c r="P78" s="16"/>
      <c r="Q78" s="19" t="s">
        <v>124</v>
      </c>
    </row>
    <row r="79" spans="1:19">
      <c r="A79" s="2">
        <f t="shared" si="11"/>
        <v>77</v>
      </c>
      <c r="B79" s="1" t="s">
        <v>12</v>
      </c>
      <c r="C79" s="6" t="s">
        <v>159</v>
      </c>
      <c r="D79" s="5" t="s">
        <v>506</v>
      </c>
      <c r="E79" s="4" t="s">
        <v>521</v>
      </c>
      <c r="F79" s="1" t="s">
        <v>479</v>
      </c>
      <c r="G79" s="1">
        <v>13</v>
      </c>
      <c r="H79" s="16">
        <f>VLOOKUP(F79,'[1]SAFARI SALES'!$C$3:$D$151,2,FALSE)</f>
        <v>106</v>
      </c>
      <c r="I79" s="16">
        <f t="shared" si="9"/>
        <v>39</v>
      </c>
      <c r="J79" s="16">
        <f t="shared" si="12"/>
        <v>520</v>
      </c>
      <c r="K79" s="16">
        <f t="shared" si="13"/>
        <v>390</v>
      </c>
      <c r="L79" s="16">
        <v>25</v>
      </c>
      <c r="M79" s="16">
        <v>25</v>
      </c>
      <c r="N79" s="16">
        <v>300</v>
      </c>
      <c r="O79" s="16">
        <f t="shared" si="10"/>
        <v>2677</v>
      </c>
      <c r="P79" s="16"/>
      <c r="Q79" s="19" t="s">
        <v>124</v>
      </c>
    </row>
    <row r="80" spans="1:19">
      <c r="A80" s="2">
        <f t="shared" si="11"/>
        <v>78</v>
      </c>
      <c r="B80" s="1" t="s">
        <v>97</v>
      </c>
      <c r="C80" s="6" t="s">
        <v>160</v>
      </c>
      <c r="D80" s="1" t="s">
        <v>161</v>
      </c>
      <c r="E80" s="4" t="s">
        <v>521</v>
      </c>
      <c r="F80" s="1" t="s">
        <v>485</v>
      </c>
      <c r="G80" s="1">
        <v>15</v>
      </c>
      <c r="H80" s="16">
        <f>VLOOKUP(F80,'[1]SAFARI SALES'!$C$3:$D$151,2,FALSE)</f>
        <v>106</v>
      </c>
      <c r="I80" s="16">
        <f t="shared" si="9"/>
        <v>45</v>
      </c>
      <c r="J80" s="16">
        <f t="shared" si="12"/>
        <v>600</v>
      </c>
      <c r="K80" s="16">
        <f t="shared" si="13"/>
        <v>450</v>
      </c>
      <c r="L80" s="16">
        <v>25</v>
      </c>
      <c r="M80" s="16">
        <v>25</v>
      </c>
      <c r="N80" s="16">
        <v>300</v>
      </c>
      <c r="O80" s="16">
        <f t="shared" si="10"/>
        <v>3035</v>
      </c>
      <c r="P80" s="16"/>
      <c r="Q80" s="20" t="s">
        <v>124</v>
      </c>
    </row>
    <row r="81" spans="1:17">
      <c r="A81" s="2">
        <f t="shared" si="11"/>
        <v>79</v>
      </c>
      <c r="B81" s="1" t="s">
        <v>97</v>
      </c>
      <c r="C81" s="6" t="s">
        <v>162</v>
      </c>
      <c r="D81" s="1" t="s">
        <v>163</v>
      </c>
      <c r="E81" s="4" t="s">
        <v>521</v>
      </c>
      <c r="F81" s="1" t="s">
        <v>466</v>
      </c>
      <c r="G81" s="1">
        <v>16</v>
      </c>
      <c r="H81" s="16">
        <f>VLOOKUP(F81,'[1]SAFARI SALES'!$C$3:$D$151,2,FALSE)</f>
        <v>106</v>
      </c>
      <c r="I81" s="16">
        <f t="shared" si="9"/>
        <v>48</v>
      </c>
      <c r="J81" s="16">
        <f t="shared" si="12"/>
        <v>640</v>
      </c>
      <c r="K81" s="16">
        <f t="shared" si="13"/>
        <v>480</v>
      </c>
      <c r="L81" s="16">
        <v>25</v>
      </c>
      <c r="M81" s="16">
        <v>25</v>
      </c>
      <c r="N81" s="16">
        <v>300</v>
      </c>
      <c r="O81" s="16">
        <f t="shared" si="10"/>
        <v>3214</v>
      </c>
      <c r="P81" s="16"/>
      <c r="Q81" s="19" t="s">
        <v>124</v>
      </c>
    </row>
    <row r="82" spans="1:17" s="33" customFormat="1" ht="30">
      <c r="A82" s="28">
        <f t="shared" si="11"/>
        <v>80</v>
      </c>
      <c r="B82" s="29" t="s">
        <v>97</v>
      </c>
      <c r="C82" s="30" t="s">
        <v>165</v>
      </c>
      <c r="D82" s="29" t="s">
        <v>166</v>
      </c>
      <c r="E82" s="31" t="s">
        <v>521</v>
      </c>
      <c r="F82" s="29" t="s">
        <v>483</v>
      </c>
      <c r="G82" s="29">
        <v>15</v>
      </c>
      <c r="H82" s="32">
        <f>VLOOKUP(F82,'[1]SAFARI SALES'!$C$3:$D$151,2,FALSE)</f>
        <v>106</v>
      </c>
      <c r="I82" s="32">
        <f t="shared" si="9"/>
        <v>45</v>
      </c>
      <c r="J82" s="32">
        <f t="shared" si="12"/>
        <v>600</v>
      </c>
      <c r="K82" s="32">
        <f t="shared" si="13"/>
        <v>450</v>
      </c>
      <c r="L82" s="32">
        <v>25</v>
      </c>
      <c r="M82" s="32">
        <v>25</v>
      </c>
      <c r="N82" s="32">
        <v>300</v>
      </c>
      <c r="O82" s="32">
        <f t="shared" si="10"/>
        <v>3035</v>
      </c>
      <c r="P82" s="32"/>
      <c r="Q82" s="34" t="s">
        <v>523</v>
      </c>
    </row>
    <row r="83" spans="1:17">
      <c r="A83" s="2">
        <f t="shared" si="11"/>
        <v>81</v>
      </c>
      <c r="B83" s="1" t="s">
        <v>97</v>
      </c>
      <c r="C83" s="6" t="s">
        <v>167</v>
      </c>
      <c r="D83" s="1" t="s">
        <v>168</v>
      </c>
      <c r="E83" s="4" t="s">
        <v>521</v>
      </c>
      <c r="F83" s="1" t="s">
        <v>467</v>
      </c>
      <c r="G83" s="1">
        <v>25</v>
      </c>
      <c r="H83" s="16">
        <f>VLOOKUP(F83,'[1]SAFARI SALES'!$C$3:$D$151,2,FALSE)</f>
        <v>92</v>
      </c>
      <c r="I83" s="16">
        <f t="shared" si="9"/>
        <v>75</v>
      </c>
      <c r="J83" s="16">
        <f t="shared" si="12"/>
        <v>1000</v>
      </c>
      <c r="K83" s="16">
        <f t="shared" si="13"/>
        <v>750</v>
      </c>
      <c r="L83" s="16">
        <v>25</v>
      </c>
      <c r="M83" s="16">
        <v>25</v>
      </c>
      <c r="N83" s="16">
        <v>300</v>
      </c>
      <c r="O83" s="16">
        <f t="shared" si="10"/>
        <v>4475</v>
      </c>
      <c r="P83" s="16"/>
      <c r="Q83" s="19" t="s">
        <v>124</v>
      </c>
    </row>
    <row r="84" spans="1:17">
      <c r="A84" s="2">
        <f t="shared" si="11"/>
        <v>82</v>
      </c>
      <c r="B84" s="1" t="s">
        <v>97</v>
      </c>
      <c r="C84" s="6" t="s">
        <v>169</v>
      </c>
      <c r="D84" s="1" t="s">
        <v>170</v>
      </c>
      <c r="E84" s="4" t="s">
        <v>521</v>
      </c>
      <c r="F84" s="1" t="s">
        <v>472</v>
      </c>
      <c r="G84" s="1">
        <v>10</v>
      </c>
      <c r="H84" s="16">
        <f>VLOOKUP(F84,'[1]SAFARI SALES'!$C$3:$D$151,2,FALSE)</f>
        <v>106</v>
      </c>
      <c r="I84" s="16">
        <f t="shared" si="9"/>
        <v>30</v>
      </c>
      <c r="J84" s="16">
        <f t="shared" si="12"/>
        <v>400</v>
      </c>
      <c r="K84" s="16">
        <f t="shared" si="13"/>
        <v>300</v>
      </c>
      <c r="L84" s="16">
        <v>25</v>
      </c>
      <c r="M84" s="16">
        <v>25</v>
      </c>
      <c r="N84" s="16">
        <v>300</v>
      </c>
      <c r="O84" s="16">
        <f t="shared" si="10"/>
        <v>2140</v>
      </c>
      <c r="P84" s="16"/>
      <c r="Q84" s="19" t="s">
        <v>124</v>
      </c>
    </row>
    <row r="85" spans="1:17">
      <c r="A85" s="2">
        <f t="shared" si="11"/>
        <v>83</v>
      </c>
      <c r="B85" s="1" t="s">
        <v>97</v>
      </c>
      <c r="C85" s="6" t="s">
        <v>171</v>
      </c>
      <c r="D85" s="1" t="s">
        <v>172</v>
      </c>
      <c r="E85" s="4" t="s">
        <v>521</v>
      </c>
      <c r="F85" s="1" t="s">
        <v>466</v>
      </c>
      <c r="G85" s="1">
        <v>29</v>
      </c>
      <c r="H85" s="16">
        <f>VLOOKUP(F85,'[1]SAFARI SALES'!$C$3:$D$151,2,FALSE)</f>
        <v>106</v>
      </c>
      <c r="I85" s="16">
        <f t="shared" si="9"/>
        <v>87</v>
      </c>
      <c r="J85" s="16">
        <f t="shared" si="12"/>
        <v>1160</v>
      </c>
      <c r="K85" s="16">
        <f t="shared" si="13"/>
        <v>870</v>
      </c>
      <c r="L85" s="16">
        <v>25</v>
      </c>
      <c r="M85" s="16">
        <v>25</v>
      </c>
      <c r="N85" s="16">
        <v>300</v>
      </c>
      <c r="O85" s="16">
        <f t="shared" si="10"/>
        <v>5541</v>
      </c>
      <c r="P85" s="16"/>
      <c r="Q85" s="19" t="s">
        <v>124</v>
      </c>
    </row>
    <row r="86" spans="1:17">
      <c r="A86" s="2">
        <f t="shared" si="11"/>
        <v>84</v>
      </c>
      <c r="B86" s="1" t="s">
        <v>97</v>
      </c>
      <c r="C86" s="6" t="s">
        <v>173</v>
      </c>
      <c r="D86" s="1" t="s">
        <v>174</v>
      </c>
      <c r="E86" s="4" t="s">
        <v>521</v>
      </c>
      <c r="F86" s="1" t="s">
        <v>488</v>
      </c>
      <c r="G86" s="1">
        <v>10</v>
      </c>
      <c r="H86" s="16">
        <f>VLOOKUP(F86,'[1]SAFARI SALES'!$C$3:$D$151,2,FALSE)</f>
        <v>210</v>
      </c>
      <c r="I86" s="16">
        <f t="shared" si="9"/>
        <v>30</v>
      </c>
      <c r="J86" s="16">
        <f t="shared" si="12"/>
        <v>400</v>
      </c>
      <c r="K86" s="16">
        <f t="shared" si="13"/>
        <v>300</v>
      </c>
      <c r="L86" s="16">
        <v>25</v>
      </c>
      <c r="M86" s="16">
        <v>25</v>
      </c>
      <c r="N86" s="16">
        <v>300</v>
      </c>
      <c r="O86" s="16">
        <f t="shared" si="10"/>
        <v>3180</v>
      </c>
      <c r="P86" s="16"/>
      <c r="Q86" s="19" t="s">
        <v>124</v>
      </c>
    </row>
    <row r="87" spans="1:17">
      <c r="A87" s="2">
        <f t="shared" si="11"/>
        <v>85</v>
      </c>
      <c r="B87" s="1" t="s">
        <v>97</v>
      </c>
      <c r="C87" s="6" t="s">
        <v>175</v>
      </c>
      <c r="D87" s="1" t="s">
        <v>176</v>
      </c>
      <c r="E87" s="4" t="s">
        <v>521</v>
      </c>
      <c r="F87" s="1" t="s">
        <v>474</v>
      </c>
      <c r="G87" s="1">
        <v>20</v>
      </c>
      <c r="H87" s="16">
        <f>VLOOKUP(F87,'[1]SAFARI SALES'!$C$3:$D$151,2,FALSE)</f>
        <v>92</v>
      </c>
      <c r="I87" s="16">
        <f t="shared" si="9"/>
        <v>60</v>
      </c>
      <c r="J87" s="16">
        <f t="shared" si="12"/>
        <v>800</v>
      </c>
      <c r="K87" s="16">
        <f t="shared" si="13"/>
        <v>600</v>
      </c>
      <c r="L87" s="16">
        <v>25</v>
      </c>
      <c r="M87" s="16">
        <v>25</v>
      </c>
      <c r="N87" s="16">
        <v>300</v>
      </c>
      <c r="O87" s="16">
        <f t="shared" si="10"/>
        <v>3650</v>
      </c>
      <c r="P87" s="16"/>
      <c r="Q87" s="19" t="s">
        <v>124</v>
      </c>
    </row>
    <row r="88" spans="1:17">
      <c r="A88" s="2">
        <f t="shared" si="11"/>
        <v>86</v>
      </c>
      <c r="B88" s="1" t="s">
        <v>97</v>
      </c>
      <c r="C88" s="6" t="s">
        <v>177</v>
      </c>
      <c r="D88" s="1" t="s">
        <v>178</v>
      </c>
      <c r="E88" s="4" t="s">
        <v>521</v>
      </c>
      <c r="F88" s="1" t="s">
        <v>476</v>
      </c>
      <c r="G88" s="1">
        <v>13</v>
      </c>
      <c r="H88" s="16">
        <f>VLOOKUP(F88,'[1]SAFARI SALES'!$C$3:$D$151,2,FALSE)</f>
        <v>166</v>
      </c>
      <c r="I88" s="16">
        <f t="shared" si="9"/>
        <v>39</v>
      </c>
      <c r="J88" s="16">
        <f t="shared" si="12"/>
        <v>520</v>
      </c>
      <c r="K88" s="16">
        <f t="shared" si="13"/>
        <v>390</v>
      </c>
      <c r="L88" s="16">
        <v>25</v>
      </c>
      <c r="M88" s="16">
        <v>25</v>
      </c>
      <c r="N88" s="16">
        <v>300</v>
      </c>
      <c r="O88" s="16">
        <f t="shared" si="10"/>
        <v>3457</v>
      </c>
      <c r="P88" s="16"/>
      <c r="Q88" s="19" t="s">
        <v>124</v>
      </c>
    </row>
    <row r="89" spans="1:17">
      <c r="A89" s="2">
        <f t="shared" si="11"/>
        <v>87</v>
      </c>
      <c r="B89" s="1" t="s">
        <v>97</v>
      </c>
      <c r="C89" s="6" t="s">
        <v>179</v>
      </c>
      <c r="D89" s="1" t="s">
        <v>180</v>
      </c>
      <c r="E89" s="4" t="s">
        <v>521</v>
      </c>
      <c r="F89" s="1" t="s">
        <v>479</v>
      </c>
      <c r="G89" s="1">
        <v>19</v>
      </c>
      <c r="H89" s="16">
        <f>VLOOKUP(F89,'[1]SAFARI SALES'!$C$3:$D$151,2,FALSE)</f>
        <v>106</v>
      </c>
      <c r="I89" s="16">
        <f t="shared" si="9"/>
        <v>57</v>
      </c>
      <c r="J89" s="16">
        <f t="shared" si="12"/>
        <v>760</v>
      </c>
      <c r="K89" s="16">
        <f t="shared" si="13"/>
        <v>570</v>
      </c>
      <c r="L89" s="16">
        <v>25</v>
      </c>
      <c r="M89" s="16">
        <v>25</v>
      </c>
      <c r="N89" s="16">
        <v>300</v>
      </c>
      <c r="O89" s="16">
        <f t="shared" si="10"/>
        <v>3751</v>
      </c>
      <c r="P89" s="16"/>
      <c r="Q89" s="19" t="s">
        <v>124</v>
      </c>
    </row>
    <row r="90" spans="1:17">
      <c r="A90" s="2">
        <f t="shared" si="11"/>
        <v>88</v>
      </c>
      <c r="B90" s="1" t="s">
        <v>97</v>
      </c>
      <c r="C90" s="6" t="s">
        <v>181</v>
      </c>
      <c r="D90" s="1" t="s">
        <v>182</v>
      </c>
      <c r="E90" s="4" t="s">
        <v>521</v>
      </c>
      <c r="F90" s="4" t="s">
        <v>507</v>
      </c>
      <c r="G90" s="1">
        <v>3</v>
      </c>
      <c r="H90" s="16">
        <v>40</v>
      </c>
      <c r="I90" s="16">
        <f t="shared" si="9"/>
        <v>9</v>
      </c>
      <c r="J90" s="16">
        <f t="shared" si="12"/>
        <v>120</v>
      </c>
      <c r="K90" s="16">
        <f t="shared" si="13"/>
        <v>90</v>
      </c>
      <c r="L90" s="16">
        <v>25</v>
      </c>
      <c r="M90" s="16">
        <v>25</v>
      </c>
      <c r="N90" s="16"/>
      <c r="O90" s="16">
        <f t="shared" si="10"/>
        <v>389</v>
      </c>
      <c r="P90" s="16"/>
      <c r="Q90" s="19" t="s">
        <v>511</v>
      </c>
    </row>
    <row r="91" spans="1:17">
      <c r="A91" s="2">
        <f t="shared" si="11"/>
        <v>89</v>
      </c>
      <c r="B91" s="1" t="s">
        <v>97</v>
      </c>
      <c r="C91" s="6" t="s">
        <v>183</v>
      </c>
      <c r="D91" s="1" t="s">
        <v>184</v>
      </c>
      <c r="E91" s="4" t="s">
        <v>521</v>
      </c>
      <c r="F91" s="1" t="s">
        <v>490</v>
      </c>
      <c r="G91" s="1">
        <v>3</v>
      </c>
      <c r="H91" s="16">
        <v>40</v>
      </c>
      <c r="I91" s="16">
        <f t="shared" si="9"/>
        <v>9</v>
      </c>
      <c r="J91" s="16">
        <f t="shared" si="12"/>
        <v>120</v>
      </c>
      <c r="K91" s="16">
        <f t="shared" si="13"/>
        <v>90</v>
      </c>
      <c r="L91" s="16">
        <v>25</v>
      </c>
      <c r="M91" s="16">
        <v>25</v>
      </c>
      <c r="N91" s="16"/>
      <c r="O91" s="16">
        <f t="shared" si="10"/>
        <v>389</v>
      </c>
      <c r="P91" s="16"/>
      <c r="Q91" s="19" t="s">
        <v>510</v>
      </c>
    </row>
    <row r="92" spans="1:17">
      <c r="A92" s="2">
        <f t="shared" si="11"/>
        <v>90</v>
      </c>
      <c r="B92" s="1" t="s">
        <v>97</v>
      </c>
      <c r="C92" s="6" t="s">
        <v>354</v>
      </c>
      <c r="D92" s="1" t="s">
        <v>355</v>
      </c>
      <c r="E92" s="4" t="s">
        <v>521</v>
      </c>
      <c r="F92" s="1" t="s">
        <v>468</v>
      </c>
      <c r="G92" s="1">
        <v>10</v>
      </c>
      <c r="H92" s="16">
        <f>VLOOKUP(F92,'[1]SAFARI SALES'!$C$3:$D$151,2,FALSE)</f>
        <v>106</v>
      </c>
      <c r="I92" s="16">
        <f t="shared" si="9"/>
        <v>30</v>
      </c>
      <c r="J92" s="16">
        <f t="shared" si="12"/>
        <v>400</v>
      </c>
      <c r="K92" s="16">
        <f t="shared" si="13"/>
        <v>300</v>
      </c>
      <c r="L92" s="16">
        <v>25</v>
      </c>
      <c r="M92" s="16">
        <v>25</v>
      </c>
      <c r="N92" s="16"/>
      <c r="O92" s="16">
        <f t="shared" si="10"/>
        <v>1840</v>
      </c>
      <c r="P92" s="16"/>
      <c r="Q92" s="20" t="s">
        <v>500</v>
      </c>
    </row>
    <row r="93" spans="1:17">
      <c r="A93" s="2">
        <f t="shared" si="11"/>
        <v>91</v>
      </c>
      <c r="B93" s="1" t="s">
        <v>14</v>
      </c>
      <c r="C93" s="6" t="s">
        <v>185</v>
      </c>
      <c r="D93" s="1" t="s">
        <v>186</v>
      </c>
      <c r="E93" s="4" t="s">
        <v>521</v>
      </c>
      <c r="F93" s="1" t="s">
        <v>465</v>
      </c>
      <c r="G93" s="1">
        <v>15</v>
      </c>
      <c r="H93" s="16">
        <f>VLOOKUP(F93,'[1]SAFARI SALES'!$C$3:$D$151,2,FALSE)</f>
        <v>106</v>
      </c>
      <c r="I93" s="16">
        <f t="shared" si="9"/>
        <v>45</v>
      </c>
      <c r="J93" s="16">
        <f t="shared" si="12"/>
        <v>600</v>
      </c>
      <c r="K93" s="16">
        <f t="shared" si="13"/>
        <v>450</v>
      </c>
      <c r="L93" s="16">
        <v>25</v>
      </c>
      <c r="M93" s="16">
        <v>25</v>
      </c>
      <c r="N93" s="16">
        <v>300</v>
      </c>
      <c r="O93" s="16">
        <f t="shared" si="10"/>
        <v>3035</v>
      </c>
      <c r="P93" s="16"/>
      <c r="Q93" s="19" t="s">
        <v>522</v>
      </c>
    </row>
    <row r="94" spans="1:17">
      <c r="A94" s="2">
        <f t="shared" si="11"/>
        <v>92</v>
      </c>
      <c r="B94" s="1" t="s">
        <v>14</v>
      </c>
      <c r="C94" s="6" t="s">
        <v>187</v>
      </c>
      <c r="D94" s="1" t="s">
        <v>188</v>
      </c>
      <c r="E94" s="4" t="s">
        <v>521</v>
      </c>
      <c r="F94" s="1" t="s">
        <v>467</v>
      </c>
      <c r="G94" s="1">
        <v>14</v>
      </c>
      <c r="H94" s="16">
        <f>VLOOKUP(F94,'[1]SAFARI SALES'!$C$3:$D$151,2,FALSE)</f>
        <v>92</v>
      </c>
      <c r="I94" s="16">
        <f t="shared" si="9"/>
        <v>42</v>
      </c>
      <c r="J94" s="16">
        <f t="shared" si="12"/>
        <v>560</v>
      </c>
      <c r="K94" s="16">
        <f t="shared" si="13"/>
        <v>420</v>
      </c>
      <c r="L94" s="16">
        <v>25</v>
      </c>
      <c r="M94" s="16">
        <v>25</v>
      </c>
      <c r="N94" s="16">
        <v>300</v>
      </c>
      <c r="O94" s="16">
        <f t="shared" si="10"/>
        <v>2660</v>
      </c>
      <c r="P94" s="16"/>
      <c r="Q94" s="19" t="s">
        <v>522</v>
      </c>
    </row>
    <row r="95" spans="1:17">
      <c r="A95" s="2">
        <f t="shared" si="11"/>
        <v>93</v>
      </c>
      <c r="B95" s="1" t="s">
        <v>14</v>
      </c>
      <c r="C95" s="6" t="s">
        <v>189</v>
      </c>
      <c r="D95" s="1" t="s">
        <v>190</v>
      </c>
      <c r="E95" s="4" t="s">
        <v>521</v>
      </c>
      <c r="F95" s="1" t="s">
        <v>464</v>
      </c>
      <c r="G95" s="1">
        <v>4</v>
      </c>
      <c r="H95" s="16">
        <f>VLOOKUP(F95,'[1]SAFARI SALES'!$C$3:$D$151,2,FALSE)</f>
        <v>106</v>
      </c>
      <c r="I95" s="16">
        <f t="shared" si="9"/>
        <v>12</v>
      </c>
      <c r="J95" s="16">
        <f t="shared" si="12"/>
        <v>160</v>
      </c>
      <c r="K95" s="16">
        <f t="shared" si="13"/>
        <v>120</v>
      </c>
      <c r="L95" s="16">
        <v>25</v>
      </c>
      <c r="M95" s="16">
        <v>25</v>
      </c>
      <c r="N95" s="16">
        <v>300</v>
      </c>
      <c r="O95" s="16">
        <f t="shared" si="10"/>
        <v>1066</v>
      </c>
      <c r="P95" s="16"/>
      <c r="Q95" s="19" t="s">
        <v>522</v>
      </c>
    </row>
    <row r="96" spans="1:17">
      <c r="A96" s="2">
        <f t="shared" si="11"/>
        <v>94</v>
      </c>
      <c r="B96" s="1" t="s">
        <v>14</v>
      </c>
      <c r="C96" s="6" t="s">
        <v>191</v>
      </c>
      <c r="D96" s="1" t="s">
        <v>192</v>
      </c>
      <c r="E96" s="4" t="s">
        <v>521</v>
      </c>
      <c r="F96" s="1" t="s">
        <v>479</v>
      </c>
      <c r="G96" s="1">
        <v>10</v>
      </c>
      <c r="H96" s="16">
        <f>VLOOKUP(F96,'[1]SAFARI SALES'!$C$3:$D$151,2,FALSE)</f>
        <v>106</v>
      </c>
      <c r="I96" s="16">
        <f t="shared" si="9"/>
        <v>30</v>
      </c>
      <c r="J96" s="16">
        <f t="shared" si="12"/>
        <v>400</v>
      </c>
      <c r="K96" s="16">
        <f t="shared" si="13"/>
        <v>300</v>
      </c>
      <c r="L96" s="16">
        <v>25</v>
      </c>
      <c r="M96" s="16">
        <v>25</v>
      </c>
      <c r="N96" s="16">
        <v>300</v>
      </c>
      <c r="O96" s="16">
        <f t="shared" si="10"/>
        <v>2140</v>
      </c>
      <c r="P96" s="16"/>
      <c r="Q96" s="19" t="s">
        <v>522</v>
      </c>
    </row>
    <row r="97" spans="1:17">
      <c r="A97" s="2">
        <f t="shared" si="11"/>
        <v>95</v>
      </c>
      <c r="B97" s="1" t="s">
        <v>14</v>
      </c>
      <c r="C97" s="6" t="s">
        <v>193</v>
      </c>
      <c r="D97" s="1" t="s">
        <v>194</v>
      </c>
      <c r="E97" s="4" t="s">
        <v>521</v>
      </c>
      <c r="F97" s="1" t="s">
        <v>478</v>
      </c>
      <c r="G97" s="1">
        <v>2</v>
      </c>
      <c r="H97" s="16">
        <f>VLOOKUP(F97,'[1]SAFARI SALES'!$C$3:$D$151,2,FALSE)</f>
        <v>172</v>
      </c>
      <c r="I97" s="16">
        <f t="shared" si="9"/>
        <v>6</v>
      </c>
      <c r="J97" s="16">
        <f t="shared" si="12"/>
        <v>80</v>
      </c>
      <c r="K97" s="16">
        <f t="shared" si="13"/>
        <v>60</v>
      </c>
      <c r="L97" s="16">
        <v>25</v>
      </c>
      <c r="M97" s="16">
        <v>25</v>
      </c>
      <c r="N97" s="16">
        <v>300</v>
      </c>
      <c r="O97" s="16">
        <f t="shared" si="10"/>
        <v>840</v>
      </c>
      <c r="P97" s="16"/>
      <c r="Q97" s="19" t="s">
        <v>522</v>
      </c>
    </row>
    <row r="98" spans="1:17">
      <c r="A98" s="2">
        <f t="shared" si="11"/>
        <v>96</v>
      </c>
      <c r="B98" s="1" t="s">
        <v>14</v>
      </c>
      <c r="C98" s="6" t="s">
        <v>195</v>
      </c>
      <c r="D98" s="1" t="s">
        <v>196</v>
      </c>
      <c r="E98" s="4" t="s">
        <v>521</v>
      </c>
      <c r="F98" s="1" t="s">
        <v>476</v>
      </c>
      <c r="G98" s="1">
        <v>2</v>
      </c>
      <c r="H98" s="16">
        <f>VLOOKUP(F98,'[1]SAFARI SALES'!$C$3:$D$151,2,FALSE)</f>
        <v>166</v>
      </c>
      <c r="I98" s="16">
        <f t="shared" si="9"/>
        <v>6</v>
      </c>
      <c r="J98" s="16">
        <f t="shared" si="12"/>
        <v>80</v>
      </c>
      <c r="K98" s="16">
        <f t="shared" si="13"/>
        <v>60</v>
      </c>
      <c r="L98" s="16">
        <v>25</v>
      </c>
      <c r="M98" s="16">
        <v>25</v>
      </c>
      <c r="N98" s="16">
        <v>300</v>
      </c>
      <c r="O98" s="16">
        <f t="shared" si="10"/>
        <v>828</v>
      </c>
      <c r="P98" s="16"/>
      <c r="Q98" s="19" t="s">
        <v>522</v>
      </c>
    </row>
    <row r="99" spans="1:17">
      <c r="A99" s="2">
        <f t="shared" si="11"/>
        <v>97</v>
      </c>
      <c r="B99" s="1" t="s">
        <v>14</v>
      </c>
      <c r="C99" s="6" t="s">
        <v>197</v>
      </c>
      <c r="D99" s="1" t="s">
        <v>198</v>
      </c>
      <c r="E99" s="4" t="s">
        <v>521</v>
      </c>
      <c r="F99" s="1" t="s">
        <v>469</v>
      </c>
      <c r="G99" s="1">
        <v>11</v>
      </c>
      <c r="H99" s="16">
        <f>VLOOKUP(F99,'[1]SAFARI SALES'!$C$3:$D$151,2,FALSE)</f>
        <v>79</v>
      </c>
      <c r="I99" s="16">
        <f t="shared" si="9"/>
        <v>33</v>
      </c>
      <c r="J99" s="16">
        <f t="shared" si="12"/>
        <v>440</v>
      </c>
      <c r="K99" s="16">
        <f t="shared" si="13"/>
        <v>330</v>
      </c>
      <c r="L99" s="16">
        <v>25</v>
      </c>
      <c r="M99" s="16">
        <v>25</v>
      </c>
      <c r="N99" s="16"/>
      <c r="O99" s="16">
        <f t="shared" si="10"/>
        <v>1722</v>
      </c>
      <c r="P99" s="16"/>
      <c r="Q99" s="19" t="s">
        <v>522</v>
      </c>
    </row>
    <row r="100" spans="1:17">
      <c r="A100" s="2">
        <f t="shared" si="11"/>
        <v>98</v>
      </c>
      <c r="B100" s="1" t="s">
        <v>14</v>
      </c>
      <c r="C100" s="6" t="s">
        <v>199</v>
      </c>
      <c r="D100" s="1" t="s">
        <v>200</v>
      </c>
      <c r="E100" s="4" t="s">
        <v>521</v>
      </c>
      <c r="F100" s="1" t="s">
        <v>469</v>
      </c>
      <c r="G100" s="1">
        <v>17</v>
      </c>
      <c r="H100" s="16">
        <f>VLOOKUP(F100,'[1]SAFARI SALES'!$C$3:$D$151,2,FALSE)</f>
        <v>79</v>
      </c>
      <c r="I100" s="16">
        <f t="shared" si="9"/>
        <v>51</v>
      </c>
      <c r="J100" s="16">
        <f t="shared" si="12"/>
        <v>680</v>
      </c>
      <c r="K100" s="16">
        <f t="shared" si="13"/>
        <v>510</v>
      </c>
      <c r="L100" s="16">
        <v>25</v>
      </c>
      <c r="M100" s="16">
        <v>25</v>
      </c>
      <c r="N100" s="16"/>
      <c r="O100" s="16">
        <f t="shared" si="10"/>
        <v>2634</v>
      </c>
      <c r="P100" s="16"/>
      <c r="Q100" s="19" t="s">
        <v>522</v>
      </c>
    </row>
    <row r="101" spans="1:17">
      <c r="A101" s="2">
        <f t="shared" si="11"/>
        <v>99</v>
      </c>
      <c r="B101" s="1" t="s">
        <v>14</v>
      </c>
      <c r="C101" s="6" t="s">
        <v>201</v>
      </c>
      <c r="D101" s="1" t="s">
        <v>202</v>
      </c>
      <c r="E101" s="4" t="s">
        <v>521</v>
      </c>
      <c r="F101" s="1" t="s">
        <v>482</v>
      </c>
      <c r="G101" s="1">
        <v>10</v>
      </c>
      <c r="H101" s="16">
        <f>VLOOKUP(F101,'[1]SAFARI SALES'!$C$3:$D$151,2,FALSE)</f>
        <v>106</v>
      </c>
      <c r="I101" s="16">
        <f t="shared" si="9"/>
        <v>30</v>
      </c>
      <c r="J101" s="16">
        <f t="shared" si="12"/>
        <v>400</v>
      </c>
      <c r="K101" s="16">
        <f t="shared" si="13"/>
        <v>300</v>
      </c>
      <c r="L101" s="16">
        <v>25</v>
      </c>
      <c r="M101" s="16">
        <v>25</v>
      </c>
      <c r="N101" s="16">
        <v>300</v>
      </c>
      <c r="O101" s="16">
        <f t="shared" si="10"/>
        <v>2140</v>
      </c>
      <c r="P101" s="16"/>
      <c r="Q101" s="19" t="s">
        <v>522</v>
      </c>
    </row>
    <row r="102" spans="1:17">
      <c r="A102" s="2">
        <f t="shared" si="11"/>
        <v>100</v>
      </c>
      <c r="B102" s="1" t="s">
        <v>14</v>
      </c>
      <c r="C102" s="6" t="s">
        <v>203</v>
      </c>
      <c r="D102" s="1" t="s">
        <v>204</v>
      </c>
      <c r="E102" s="4" t="s">
        <v>521</v>
      </c>
      <c r="F102" s="4" t="s">
        <v>508</v>
      </c>
      <c r="G102" s="1">
        <v>8</v>
      </c>
      <c r="H102" s="16">
        <f>VLOOKUP(F102,'[1]SAFARI SALES'!$C$3:$D$151,2,FALSE)</f>
        <v>40</v>
      </c>
      <c r="I102" s="16">
        <f t="shared" si="9"/>
        <v>24</v>
      </c>
      <c r="J102" s="16">
        <f t="shared" si="12"/>
        <v>320</v>
      </c>
      <c r="K102" s="16">
        <f t="shared" si="13"/>
        <v>240</v>
      </c>
      <c r="L102" s="16">
        <v>25</v>
      </c>
      <c r="M102" s="16">
        <v>25</v>
      </c>
      <c r="N102" s="16"/>
      <c r="O102" s="16">
        <f t="shared" si="10"/>
        <v>954</v>
      </c>
      <c r="P102" s="16"/>
      <c r="Q102" s="19" t="s">
        <v>522</v>
      </c>
    </row>
    <row r="103" spans="1:17">
      <c r="A103" s="2">
        <f t="shared" si="11"/>
        <v>101</v>
      </c>
      <c r="B103" s="1" t="s">
        <v>14</v>
      </c>
      <c r="C103" s="6" t="s">
        <v>205</v>
      </c>
      <c r="D103" s="1" t="s">
        <v>206</v>
      </c>
      <c r="E103" s="4" t="s">
        <v>521</v>
      </c>
      <c r="F103" s="1" t="s">
        <v>472</v>
      </c>
      <c r="G103" s="1">
        <v>5</v>
      </c>
      <c r="H103" s="16">
        <f>VLOOKUP(F103,'[1]SAFARI SALES'!$C$3:$D$151,2,FALSE)</f>
        <v>106</v>
      </c>
      <c r="I103" s="16">
        <f t="shared" si="9"/>
        <v>15</v>
      </c>
      <c r="J103" s="16">
        <f t="shared" si="12"/>
        <v>200</v>
      </c>
      <c r="K103" s="16">
        <f t="shared" si="13"/>
        <v>150</v>
      </c>
      <c r="L103" s="16">
        <v>25</v>
      </c>
      <c r="M103" s="16">
        <v>25</v>
      </c>
      <c r="N103" s="16">
        <v>300</v>
      </c>
      <c r="O103" s="16">
        <f t="shared" si="10"/>
        <v>1245</v>
      </c>
      <c r="P103" s="16"/>
      <c r="Q103" s="19" t="s">
        <v>522</v>
      </c>
    </row>
    <row r="104" spans="1:17">
      <c r="A104" s="2">
        <f t="shared" si="11"/>
        <v>102</v>
      </c>
      <c r="B104" s="1" t="s">
        <v>14</v>
      </c>
      <c r="C104" s="6" t="s">
        <v>207</v>
      </c>
      <c r="D104" s="1" t="s">
        <v>208</v>
      </c>
      <c r="E104" s="4" t="s">
        <v>521</v>
      </c>
      <c r="F104" s="1" t="s">
        <v>480</v>
      </c>
      <c r="G104" s="1">
        <v>9</v>
      </c>
      <c r="H104" s="16">
        <f>VLOOKUP(F104,'[1]SAFARI SALES'!$C$3:$D$151,2,FALSE)</f>
        <v>106</v>
      </c>
      <c r="I104" s="16">
        <f t="shared" si="9"/>
        <v>27</v>
      </c>
      <c r="J104" s="16">
        <f t="shared" si="12"/>
        <v>360</v>
      </c>
      <c r="K104" s="16">
        <f t="shared" si="13"/>
        <v>270</v>
      </c>
      <c r="L104" s="16">
        <v>25</v>
      </c>
      <c r="M104" s="16">
        <v>25</v>
      </c>
      <c r="N104" s="16">
        <v>300</v>
      </c>
      <c r="O104" s="16">
        <f t="shared" si="10"/>
        <v>1961</v>
      </c>
      <c r="P104" s="16"/>
      <c r="Q104" s="19" t="s">
        <v>522</v>
      </c>
    </row>
    <row r="105" spans="1:17">
      <c r="A105" s="2">
        <f t="shared" si="11"/>
        <v>103</v>
      </c>
      <c r="B105" s="1" t="s">
        <v>14</v>
      </c>
      <c r="C105" s="6" t="s">
        <v>209</v>
      </c>
      <c r="D105" s="1" t="s">
        <v>210</v>
      </c>
      <c r="E105" s="4" t="s">
        <v>521</v>
      </c>
      <c r="F105" s="1" t="s">
        <v>475</v>
      </c>
      <c r="G105" s="1">
        <v>7</v>
      </c>
      <c r="H105" s="16">
        <f>VLOOKUP(F105,'[1]SAFARI SALES'!$C$3:$D$151,2,FALSE)</f>
        <v>113</v>
      </c>
      <c r="I105" s="16">
        <f t="shared" si="9"/>
        <v>21</v>
      </c>
      <c r="J105" s="16">
        <f t="shared" si="12"/>
        <v>280</v>
      </c>
      <c r="K105" s="16">
        <f t="shared" si="13"/>
        <v>210</v>
      </c>
      <c r="L105" s="16">
        <v>25</v>
      </c>
      <c r="M105" s="16">
        <v>25</v>
      </c>
      <c r="N105" s="16">
        <v>300</v>
      </c>
      <c r="O105" s="16">
        <f t="shared" si="10"/>
        <v>1652</v>
      </c>
      <c r="P105" s="16"/>
      <c r="Q105" s="19" t="s">
        <v>522</v>
      </c>
    </row>
    <row r="106" spans="1:17">
      <c r="A106" s="2">
        <f t="shared" si="11"/>
        <v>104</v>
      </c>
      <c r="B106" s="1" t="s">
        <v>14</v>
      </c>
      <c r="C106" s="6" t="s">
        <v>211</v>
      </c>
      <c r="D106" s="1" t="s">
        <v>212</v>
      </c>
      <c r="E106" s="4" t="s">
        <v>521</v>
      </c>
      <c r="F106" s="1" t="s">
        <v>477</v>
      </c>
      <c r="G106" s="1">
        <v>8</v>
      </c>
      <c r="H106" s="16">
        <f>VLOOKUP(F106,'[1]SAFARI SALES'!$C$3:$D$151,2,FALSE)</f>
        <v>145</v>
      </c>
      <c r="I106" s="16">
        <f t="shared" si="9"/>
        <v>24</v>
      </c>
      <c r="J106" s="16">
        <f t="shared" si="12"/>
        <v>320</v>
      </c>
      <c r="K106" s="16">
        <f t="shared" si="13"/>
        <v>240</v>
      </c>
      <c r="L106" s="16">
        <v>25</v>
      </c>
      <c r="M106" s="16">
        <v>25</v>
      </c>
      <c r="N106" s="16">
        <v>300</v>
      </c>
      <c r="O106" s="16">
        <f t="shared" si="10"/>
        <v>2094</v>
      </c>
      <c r="P106" s="16"/>
      <c r="Q106" s="19" t="s">
        <v>522</v>
      </c>
    </row>
    <row r="107" spans="1:17">
      <c r="A107" s="2">
        <f t="shared" si="11"/>
        <v>105</v>
      </c>
      <c r="B107" s="1" t="s">
        <v>14</v>
      </c>
      <c r="C107" s="6" t="s">
        <v>214</v>
      </c>
      <c r="D107" s="1" t="s">
        <v>215</v>
      </c>
      <c r="E107" s="4" t="s">
        <v>521</v>
      </c>
      <c r="F107" s="1" t="s">
        <v>481</v>
      </c>
      <c r="G107" s="1">
        <v>10</v>
      </c>
      <c r="H107" s="16">
        <f>VLOOKUP(F107,'[1]SAFARI SALES'!$C$3:$D$151,2,FALSE)</f>
        <v>106</v>
      </c>
      <c r="I107" s="16">
        <f t="shared" si="9"/>
        <v>30</v>
      </c>
      <c r="J107" s="16">
        <f t="shared" si="12"/>
        <v>400</v>
      </c>
      <c r="K107" s="16">
        <f t="shared" si="13"/>
        <v>300</v>
      </c>
      <c r="L107" s="16">
        <v>25</v>
      </c>
      <c r="M107" s="16">
        <v>25</v>
      </c>
      <c r="N107" s="16">
        <v>300</v>
      </c>
      <c r="O107" s="16">
        <f t="shared" si="10"/>
        <v>2140</v>
      </c>
      <c r="P107" s="16"/>
      <c r="Q107" s="19" t="s">
        <v>522</v>
      </c>
    </row>
    <row r="108" spans="1:17">
      <c r="A108" s="2">
        <f t="shared" si="11"/>
        <v>106</v>
      </c>
      <c r="B108" s="1" t="s">
        <v>14</v>
      </c>
      <c r="C108" s="6" t="s">
        <v>216</v>
      </c>
      <c r="D108" s="1" t="s">
        <v>217</v>
      </c>
      <c r="E108" s="4" t="s">
        <v>521</v>
      </c>
      <c r="F108" s="1" t="s">
        <v>468</v>
      </c>
      <c r="G108" s="1">
        <v>9</v>
      </c>
      <c r="H108" s="16">
        <f>VLOOKUP(F108,'[1]SAFARI SALES'!$C$3:$D$151,2,FALSE)</f>
        <v>106</v>
      </c>
      <c r="I108" s="16">
        <f t="shared" si="9"/>
        <v>27</v>
      </c>
      <c r="J108" s="16">
        <f t="shared" ref="J108:J122" si="14">G108*40</f>
        <v>360</v>
      </c>
      <c r="K108" s="16">
        <f t="shared" ref="K108:K122" si="15">G108*30</f>
        <v>270</v>
      </c>
      <c r="L108" s="16">
        <v>25</v>
      </c>
      <c r="M108" s="16">
        <v>25</v>
      </c>
      <c r="N108" s="16">
        <v>300</v>
      </c>
      <c r="O108" s="16">
        <f t="shared" si="10"/>
        <v>1961</v>
      </c>
      <c r="P108" s="16"/>
      <c r="Q108" s="19" t="s">
        <v>522</v>
      </c>
    </row>
    <row r="109" spans="1:17">
      <c r="A109" s="2">
        <f t="shared" si="11"/>
        <v>107</v>
      </c>
      <c r="B109" s="1" t="s">
        <v>14</v>
      </c>
      <c r="C109" s="6" t="s">
        <v>218</v>
      </c>
      <c r="D109" s="1" t="s">
        <v>219</v>
      </c>
      <c r="E109" s="4" t="s">
        <v>521</v>
      </c>
      <c r="F109" s="1" t="s">
        <v>473</v>
      </c>
      <c r="G109" s="1">
        <v>19</v>
      </c>
      <c r="H109" s="16">
        <f>VLOOKUP(F109,'[1]SAFARI SALES'!$C$3:$D$151,2,FALSE)</f>
        <v>92</v>
      </c>
      <c r="I109" s="16">
        <f t="shared" si="9"/>
        <v>57</v>
      </c>
      <c r="J109" s="16">
        <f t="shared" si="14"/>
        <v>760</v>
      </c>
      <c r="K109" s="16">
        <f t="shared" si="15"/>
        <v>570</v>
      </c>
      <c r="L109" s="16">
        <v>25</v>
      </c>
      <c r="M109" s="16">
        <v>25</v>
      </c>
      <c r="N109" s="16">
        <v>300</v>
      </c>
      <c r="O109" s="16">
        <f t="shared" si="10"/>
        <v>3485</v>
      </c>
      <c r="P109" s="16"/>
      <c r="Q109" s="19" t="s">
        <v>522</v>
      </c>
    </row>
    <row r="110" spans="1:17">
      <c r="A110" s="2">
        <f t="shared" si="11"/>
        <v>108</v>
      </c>
      <c r="B110" s="1" t="s">
        <v>164</v>
      </c>
      <c r="C110" s="6" t="s">
        <v>220</v>
      </c>
      <c r="D110" s="1" t="s">
        <v>221</v>
      </c>
      <c r="E110" s="4" t="s">
        <v>521</v>
      </c>
      <c r="F110" s="1" t="s">
        <v>474</v>
      </c>
      <c r="G110" s="1">
        <v>11</v>
      </c>
      <c r="H110" s="16">
        <f>VLOOKUP(F110,'[1]SAFARI SALES'!$C$3:$D$151,2,FALSE)</f>
        <v>92</v>
      </c>
      <c r="I110" s="16">
        <f t="shared" si="9"/>
        <v>33</v>
      </c>
      <c r="J110" s="16">
        <f t="shared" si="14"/>
        <v>440</v>
      </c>
      <c r="K110" s="16">
        <f t="shared" si="15"/>
        <v>330</v>
      </c>
      <c r="L110" s="16">
        <v>25</v>
      </c>
      <c r="M110" s="16">
        <v>25</v>
      </c>
      <c r="N110" s="16">
        <v>300</v>
      </c>
      <c r="O110" s="16">
        <f t="shared" si="10"/>
        <v>2165</v>
      </c>
      <c r="P110" s="16"/>
      <c r="Q110" s="19" t="s">
        <v>522</v>
      </c>
    </row>
    <row r="111" spans="1:17">
      <c r="A111" s="2">
        <f t="shared" si="11"/>
        <v>109</v>
      </c>
      <c r="B111" s="1" t="s">
        <v>164</v>
      </c>
      <c r="C111" s="6" t="s">
        <v>222</v>
      </c>
      <c r="D111" s="1" t="s">
        <v>223</v>
      </c>
      <c r="E111" s="4" t="s">
        <v>521</v>
      </c>
      <c r="F111" s="1" t="s">
        <v>483</v>
      </c>
      <c r="G111" s="1">
        <v>11</v>
      </c>
      <c r="H111" s="16">
        <f>VLOOKUP(F111,'[1]SAFARI SALES'!$C$3:$D$151,2,FALSE)</f>
        <v>106</v>
      </c>
      <c r="I111" s="16">
        <f t="shared" si="9"/>
        <v>33</v>
      </c>
      <c r="J111" s="16">
        <f t="shared" si="14"/>
        <v>440</v>
      </c>
      <c r="K111" s="16">
        <f t="shared" si="15"/>
        <v>330</v>
      </c>
      <c r="L111" s="16">
        <v>25</v>
      </c>
      <c r="M111" s="16">
        <v>25</v>
      </c>
      <c r="N111" s="16">
        <v>300</v>
      </c>
      <c r="O111" s="16">
        <f t="shared" si="10"/>
        <v>2319</v>
      </c>
      <c r="P111" s="16"/>
      <c r="Q111" s="19" t="s">
        <v>522</v>
      </c>
    </row>
    <row r="112" spans="1:17">
      <c r="A112" s="2">
        <f t="shared" si="11"/>
        <v>110</v>
      </c>
      <c r="B112" s="1" t="s">
        <v>164</v>
      </c>
      <c r="C112" s="6" t="s">
        <v>224</v>
      </c>
      <c r="D112" s="1" t="s">
        <v>225</v>
      </c>
      <c r="E112" s="4" t="s">
        <v>521</v>
      </c>
      <c r="F112" s="4" t="s">
        <v>508</v>
      </c>
      <c r="G112" s="1">
        <v>26</v>
      </c>
      <c r="H112" s="16">
        <f>VLOOKUP(F112,'[1]SAFARI SALES'!$C$3:$D$151,2,FALSE)</f>
        <v>40</v>
      </c>
      <c r="I112" s="16">
        <f t="shared" si="9"/>
        <v>78</v>
      </c>
      <c r="J112" s="16">
        <f t="shared" si="14"/>
        <v>1040</v>
      </c>
      <c r="K112" s="16">
        <f t="shared" si="15"/>
        <v>780</v>
      </c>
      <c r="L112" s="16">
        <v>25</v>
      </c>
      <c r="M112" s="16">
        <v>25</v>
      </c>
      <c r="N112" s="16"/>
      <c r="O112" s="16">
        <f t="shared" si="10"/>
        <v>2988</v>
      </c>
      <c r="P112" s="16"/>
      <c r="Q112" s="19" t="s">
        <v>522</v>
      </c>
    </row>
    <row r="113" spans="1:17">
      <c r="A113" s="2">
        <f t="shared" si="11"/>
        <v>111</v>
      </c>
      <c r="B113" s="1" t="s">
        <v>213</v>
      </c>
      <c r="C113" s="6" t="s">
        <v>226</v>
      </c>
      <c r="D113" s="1" t="s">
        <v>227</v>
      </c>
      <c r="E113" s="4" t="s">
        <v>521</v>
      </c>
      <c r="F113" s="1" t="s">
        <v>473</v>
      </c>
      <c r="G113" s="1">
        <v>4</v>
      </c>
      <c r="H113" s="16">
        <f>VLOOKUP(F113,'[1]SAFARI SALES'!$C$3:$D$151,2,FALSE)</f>
        <v>92</v>
      </c>
      <c r="I113" s="16">
        <f t="shared" si="9"/>
        <v>12</v>
      </c>
      <c r="J113" s="16">
        <f t="shared" si="14"/>
        <v>160</v>
      </c>
      <c r="K113" s="16">
        <f t="shared" si="15"/>
        <v>120</v>
      </c>
      <c r="L113" s="16">
        <v>25</v>
      </c>
      <c r="M113" s="16">
        <v>25</v>
      </c>
      <c r="N113" s="16">
        <v>300</v>
      </c>
      <c r="O113" s="16">
        <f t="shared" si="10"/>
        <v>1010</v>
      </c>
      <c r="P113" s="16"/>
      <c r="Q113" s="19" t="s">
        <v>522</v>
      </c>
    </row>
    <row r="114" spans="1:17">
      <c r="A114" s="2">
        <f t="shared" si="11"/>
        <v>112</v>
      </c>
      <c r="B114" s="1" t="s">
        <v>213</v>
      </c>
      <c r="C114" s="6" t="s">
        <v>229</v>
      </c>
      <c r="D114" s="1" t="s">
        <v>230</v>
      </c>
      <c r="E114" s="4" t="s">
        <v>521</v>
      </c>
      <c r="F114" s="1" t="s">
        <v>468</v>
      </c>
      <c r="G114" s="1">
        <v>3</v>
      </c>
      <c r="H114" s="16">
        <f>VLOOKUP(F114,'[1]SAFARI SALES'!$C$3:$D$151,2,FALSE)</f>
        <v>106</v>
      </c>
      <c r="I114" s="16">
        <f t="shared" si="9"/>
        <v>9</v>
      </c>
      <c r="J114" s="16">
        <f t="shared" si="14"/>
        <v>120</v>
      </c>
      <c r="K114" s="16">
        <f t="shared" si="15"/>
        <v>90</v>
      </c>
      <c r="L114" s="16">
        <v>25</v>
      </c>
      <c r="M114" s="16">
        <v>25</v>
      </c>
      <c r="N114" s="16">
        <v>300</v>
      </c>
      <c r="O114" s="16">
        <f t="shared" si="10"/>
        <v>887</v>
      </c>
      <c r="P114" s="16"/>
      <c r="Q114" s="19" t="s">
        <v>522</v>
      </c>
    </row>
    <row r="115" spans="1:17">
      <c r="A115" s="2">
        <f t="shared" si="11"/>
        <v>113</v>
      </c>
      <c r="B115" s="1" t="s">
        <v>213</v>
      </c>
      <c r="C115" s="6" t="s">
        <v>232</v>
      </c>
      <c r="D115" s="1" t="s">
        <v>233</v>
      </c>
      <c r="E115" s="4" t="s">
        <v>521</v>
      </c>
      <c r="F115" s="1" t="s">
        <v>481</v>
      </c>
      <c r="G115" s="1">
        <v>1</v>
      </c>
      <c r="H115" s="16">
        <f>VLOOKUP(F115,'[1]SAFARI SALES'!$C$3:$D$151,2,FALSE)</f>
        <v>106</v>
      </c>
      <c r="I115" s="16">
        <f t="shared" si="9"/>
        <v>3</v>
      </c>
      <c r="J115" s="16">
        <f t="shared" si="14"/>
        <v>40</v>
      </c>
      <c r="K115" s="16">
        <f t="shared" si="15"/>
        <v>30</v>
      </c>
      <c r="L115" s="16">
        <v>25</v>
      </c>
      <c r="M115" s="16">
        <v>25</v>
      </c>
      <c r="N115" s="16">
        <v>300</v>
      </c>
      <c r="O115" s="16">
        <f t="shared" si="10"/>
        <v>529</v>
      </c>
      <c r="P115" s="16"/>
      <c r="Q115" s="19" t="s">
        <v>522</v>
      </c>
    </row>
    <row r="116" spans="1:17">
      <c r="A116" s="2">
        <f t="shared" si="11"/>
        <v>114</v>
      </c>
      <c r="B116" s="1" t="s">
        <v>213</v>
      </c>
      <c r="C116" s="6" t="s">
        <v>234</v>
      </c>
      <c r="D116" s="1" t="s">
        <v>235</v>
      </c>
      <c r="E116" s="4" t="s">
        <v>521</v>
      </c>
      <c r="F116" s="1" t="s">
        <v>476</v>
      </c>
      <c r="G116" s="1">
        <v>5</v>
      </c>
      <c r="H116" s="16">
        <f>VLOOKUP(F116,'[1]SAFARI SALES'!$C$3:$D$151,2,FALSE)</f>
        <v>166</v>
      </c>
      <c r="I116" s="16">
        <f t="shared" si="9"/>
        <v>15</v>
      </c>
      <c r="J116" s="16">
        <f t="shared" si="14"/>
        <v>200</v>
      </c>
      <c r="K116" s="16">
        <f t="shared" si="15"/>
        <v>150</v>
      </c>
      <c r="L116" s="16">
        <v>25</v>
      </c>
      <c r="M116" s="16">
        <v>25</v>
      </c>
      <c r="N116" s="16">
        <v>300</v>
      </c>
      <c r="O116" s="16">
        <f t="shared" si="10"/>
        <v>1545</v>
      </c>
      <c r="P116" s="16"/>
      <c r="Q116" s="19" t="s">
        <v>124</v>
      </c>
    </row>
    <row r="117" spans="1:17">
      <c r="A117" s="2">
        <f t="shared" si="11"/>
        <v>115</v>
      </c>
      <c r="B117" s="1" t="s">
        <v>213</v>
      </c>
      <c r="C117" s="6" t="s">
        <v>236</v>
      </c>
      <c r="D117" s="1" t="s">
        <v>237</v>
      </c>
      <c r="E117" s="4" t="s">
        <v>521</v>
      </c>
      <c r="F117" s="1" t="s">
        <v>474</v>
      </c>
      <c r="G117" s="1">
        <v>14</v>
      </c>
      <c r="H117" s="16">
        <f>VLOOKUP(F117,'[1]SAFARI SALES'!$C$3:$D$151,2,FALSE)</f>
        <v>92</v>
      </c>
      <c r="I117" s="16">
        <f t="shared" si="9"/>
        <v>42</v>
      </c>
      <c r="J117" s="16">
        <f t="shared" si="14"/>
        <v>560</v>
      </c>
      <c r="K117" s="16">
        <f t="shared" si="15"/>
        <v>420</v>
      </c>
      <c r="L117" s="16">
        <v>25</v>
      </c>
      <c r="M117" s="16">
        <v>25</v>
      </c>
      <c r="N117" s="16">
        <v>300</v>
      </c>
      <c r="O117" s="16">
        <f t="shared" si="10"/>
        <v>2660</v>
      </c>
      <c r="P117" s="16"/>
      <c r="Q117" s="19" t="s">
        <v>124</v>
      </c>
    </row>
    <row r="118" spans="1:17">
      <c r="A118" s="2">
        <f t="shared" si="11"/>
        <v>116</v>
      </c>
      <c r="B118" s="1" t="s">
        <v>213</v>
      </c>
      <c r="C118" s="6" t="s">
        <v>238</v>
      </c>
      <c r="D118" s="1" t="s">
        <v>239</v>
      </c>
      <c r="E118" s="4" t="s">
        <v>521</v>
      </c>
      <c r="F118" s="1" t="s">
        <v>472</v>
      </c>
      <c r="G118" s="1">
        <v>9</v>
      </c>
      <c r="H118" s="16">
        <f>VLOOKUP(F118,'[1]SAFARI SALES'!$C$3:$D$151,2,FALSE)</f>
        <v>106</v>
      </c>
      <c r="I118" s="16">
        <f t="shared" si="9"/>
        <v>27</v>
      </c>
      <c r="J118" s="16">
        <f t="shared" si="14"/>
        <v>360</v>
      </c>
      <c r="K118" s="16">
        <f t="shared" si="15"/>
        <v>270</v>
      </c>
      <c r="L118" s="16">
        <v>25</v>
      </c>
      <c r="M118" s="16">
        <v>25</v>
      </c>
      <c r="N118" s="16">
        <v>300</v>
      </c>
      <c r="O118" s="16">
        <f t="shared" si="10"/>
        <v>1961</v>
      </c>
      <c r="P118" s="16"/>
      <c r="Q118" s="19" t="s">
        <v>124</v>
      </c>
    </row>
    <row r="119" spans="1:17">
      <c r="A119" s="2">
        <f t="shared" si="11"/>
        <v>117</v>
      </c>
      <c r="B119" s="1" t="s">
        <v>213</v>
      </c>
      <c r="C119" s="6" t="s">
        <v>240</v>
      </c>
      <c r="D119" s="1" t="s">
        <v>241</v>
      </c>
      <c r="E119" s="4" t="s">
        <v>521</v>
      </c>
      <c r="F119" s="1" t="s">
        <v>467</v>
      </c>
      <c r="G119" s="1">
        <v>10</v>
      </c>
      <c r="H119" s="16">
        <f>VLOOKUP(F119,'[1]SAFARI SALES'!$C$3:$D$151,2,FALSE)</f>
        <v>92</v>
      </c>
      <c r="I119" s="16">
        <f t="shared" si="9"/>
        <v>30</v>
      </c>
      <c r="J119" s="16">
        <f t="shared" si="14"/>
        <v>400</v>
      </c>
      <c r="K119" s="16">
        <f t="shared" si="15"/>
        <v>300</v>
      </c>
      <c r="L119" s="16">
        <v>25</v>
      </c>
      <c r="M119" s="16">
        <v>25</v>
      </c>
      <c r="N119" s="16"/>
      <c r="O119" s="16">
        <f t="shared" si="10"/>
        <v>1700</v>
      </c>
      <c r="P119" s="16"/>
      <c r="Q119" s="20" t="s">
        <v>40</v>
      </c>
    </row>
    <row r="120" spans="1:17">
      <c r="A120" s="2">
        <f t="shared" si="11"/>
        <v>118</v>
      </c>
      <c r="B120" s="1" t="s">
        <v>213</v>
      </c>
      <c r="C120" s="6" t="s">
        <v>242</v>
      </c>
      <c r="D120" s="1" t="s">
        <v>243</v>
      </c>
      <c r="E120" s="4" t="s">
        <v>521</v>
      </c>
      <c r="F120" s="1" t="s">
        <v>467</v>
      </c>
      <c r="G120" s="1">
        <v>4</v>
      </c>
      <c r="H120" s="16">
        <f>VLOOKUP(F120,'[1]SAFARI SALES'!$C$3:$D$151,2,FALSE)</f>
        <v>92</v>
      </c>
      <c r="I120" s="16">
        <f t="shared" si="9"/>
        <v>12</v>
      </c>
      <c r="J120" s="16">
        <f t="shared" si="14"/>
        <v>160</v>
      </c>
      <c r="K120" s="16">
        <f t="shared" si="15"/>
        <v>120</v>
      </c>
      <c r="L120" s="16">
        <v>25</v>
      </c>
      <c r="M120" s="16">
        <v>25</v>
      </c>
      <c r="N120" s="16">
        <v>300</v>
      </c>
      <c r="O120" s="16">
        <f t="shared" si="10"/>
        <v>1010</v>
      </c>
      <c r="P120" s="16"/>
      <c r="Q120" s="19" t="s">
        <v>124</v>
      </c>
    </row>
    <row r="121" spans="1:17">
      <c r="A121" s="2">
        <f t="shared" si="11"/>
        <v>119</v>
      </c>
      <c r="B121" s="1" t="s">
        <v>213</v>
      </c>
      <c r="C121" s="6" t="s">
        <v>244</v>
      </c>
      <c r="D121" s="1" t="s">
        <v>245</v>
      </c>
      <c r="E121" s="4" t="s">
        <v>521</v>
      </c>
      <c r="F121" s="1" t="s">
        <v>465</v>
      </c>
      <c r="G121" s="1">
        <v>1</v>
      </c>
      <c r="H121" s="16">
        <f>VLOOKUP(F121,'[1]SAFARI SALES'!$C$3:$D$151,2,FALSE)</f>
        <v>106</v>
      </c>
      <c r="I121" s="16">
        <f t="shared" si="9"/>
        <v>3</v>
      </c>
      <c r="J121" s="16">
        <f t="shared" si="14"/>
        <v>40</v>
      </c>
      <c r="K121" s="16">
        <f t="shared" si="15"/>
        <v>30</v>
      </c>
      <c r="L121" s="16">
        <v>25</v>
      </c>
      <c r="M121" s="16">
        <v>25</v>
      </c>
      <c r="N121" s="16">
        <v>300</v>
      </c>
      <c r="O121" s="16">
        <f t="shared" si="10"/>
        <v>529</v>
      </c>
      <c r="P121" s="16"/>
      <c r="Q121" s="19" t="s">
        <v>522</v>
      </c>
    </row>
    <row r="122" spans="1:17">
      <c r="A122" s="2">
        <f t="shared" si="11"/>
        <v>120</v>
      </c>
      <c r="B122" s="1" t="s">
        <v>213</v>
      </c>
      <c r="C122" s="6" t="s">
        <v>246</v>
      </c>
      <c r="D122" s="1" t="s">
        <v>247</v>
      </c>
      <c r="E122" s="4" t="s">
        <v>521</v>
      </c>
      <c r="F122" s="1" t="s">
        <v>469</v>
      </c>
      <c r="G122" s="1">
        <v>1</v>
      </c>
      <c r="H122" s="16">
        <f>VLOOKUP(F122,'[1]SAFARI SALES'!$C$3:$D$151,2,FALSE)</f>
        <v>79</v>
      </c>
      <c r="I122" s="16">
        <f t="shared" si="9"/>
        <v>3</v>
      </c>
      <c r="J122" s="16">
        <f t="shared" si="14"/>
        <v>40</v>
      </c>
      <c r="K122" s="16">
        <f t="shared" si="15"/>
        <v>30</v>
      </c>
      <c r="L122" s="16">
        <v>25</v>
      </c>
      <c r="M122" s="16">
        <v>25</v>
      </c>
      <c r="N122" s="16"/>
      <c r="O122" s="16">
        <f t="shared" si="10"/>
        <v>202</v>
      </c>
      <c r="P122" s="16"/>
      <c r="Q122" s="19" t="s">
        <v>522</v>
      </c>
    </row>
    <row r="123" spans="1:17">
      <c r="A123" s="2">
        <f t="shared" si="11"/>
        <v>121</v>
      </c>
      <c r="B123" s="1" t="s">
        <v>5</v>
      </c>
      <c r="C123" s="6" t="s">
        <v>4</v>
      </c>
      <c r="D123" s="1" t="s">
        <v>3</v>
      </c>
      <c r="E123" s="4" t="s">
        <v>524</v>
      </c>
      <c r="F123" s="35" t="s">
        <v>508</v>
      </c>
      <c r="G123" s="1">
        <v>1</v>
      </c>
      <c r="H123" s="16">
        <v>106</v>
      </c>
      <c r="I123" s="16">
        <f t="shared" si="9"/>
        <v>3</v>
      </c>
      <c r="J123" s="16"/>
      <c r="K123" s="16"/>
      <c r="L123" s="16"/>
      <c r="M123" s="16">
        <v>25</v>
      </c>
      <c r="N123" s="16"/>
      <c r="O123" s="16">
        <f t="shared" si="10"/>
        <v>134</v>
      </c>
      <c r="P123" s="16" t="s">
        <v>2</v>
      </c>
      <c r="Q123" s="19" t="s">
        <v>522</v>
      </c>
    </row>
    <row r="124" spans="1:17">
      <c r="A124" s="2">
        <f t="shared" si="11"/>
        <v>122</v>
      </c>
      <c r="B124" s="1" t="s">
        <v>5</v>
      </c>
      <c r="C124" s="6" t="s">
        <v>248</v>
      </c>
      <c r="D124" s="1" t="s">
        <v>249</v>
      </c>
      <c r="E124" s="4" t="s">
        <v>521</v>
      </c>
      <c r="F124" s="1" t="s">
        <v>474</v>
      </c>
      <c r="G124" s="1">
        <v>4</v>
      </c>
      <c r="H124" s="16">
        <f>VLOOKUP(F124,'[1]SAFARI SALES'!$C$3:$D$151,2,FALSE)</f>
        <v>92</v>
      </c>
      <c r="I124" s="16">
        <f t="shared" si="9"/>
        <v>12</v>
      </c>
      <c r="J124" s="16">
        <f t="shared" ref="J124:J155" si="16">G124*40</f>
        <v>160</v>
      </c>
      <c r="K124" s="16">
        <f t="shared" ref="K124:K155" si="17">G124*30</f>
        <v>120</v>
      </c>
      <c r="L124" s="16">
        <v>25</v>
      </c>
      <c r="M124" s="16">
        <v>25</v>
      </c>
      <c r="N124" s="16"/>
      <c r="O124" s="16">
        <f t="shared" si="10"/>
        <v>710</v>
      </c>
      <c r="P124" s="16"/>
      <c r="Q124" s="20" t="s">
        <v>33</v>
      </c>
    </row>
    <row r="125" spans="1:17">
      <c r="A125" s="2">
        <f t="shared" si="11"/>
        <v>123</v>
      </c>
      <c r="B125" s="1" t="s">
        <v>5</v>
      </c>
      <c r="C125" s="6" t="s">
        <v>250</v>
      </c>
      <c r="D125" s="1" t="s">
        <v>251</v>
      </c>
      <c r="E125" s="4" t="s">
        <v>521</v>
      </c>
      <c r="F125" s="1" t="s">
        <v>475</v>
      </c>
      <c r="G125" s="1">
        <v>4</v>
      </c>
      <c r="H125" s="16">
        <f>VLOOKUP(F125,'[1]SAFARI SALES'!$C$3:$D$151,2,FALSE)</f>
        <v>113</v>
      </c>
      <c r="I125" s="16">
        <f t="shared" si="9"/>
        <v>12</v>
      </c>
      <c r="J125" s="16">
        <f t="shared" si="16"/>
        <v>160</v>
      </c>
      <c r="K125" s="16">
        <f t="shared" si="17"/>
        <v>120</v>
      </c>
      <c r="L125" s="16">
        <v>25</v>
      </c>
      <c r="M125" s="16">
        <v>25</v>
      </c>
      <c r="N125" s="16"/>
      <c r="O125" s="16">
        <f t="shared" si="10"/>
        <v>794</v>
      </c>
      <c r="P125" s="16"/>
      <c r="Q125" s="20" t="s">
        <v>502</v>
      </c>
    </row>
    <row r="126" spans="1:17">
      <c r="A126" s="2">
        <f t="shared" si="11"/>
        <v>124</v>
      </c>
      <c r="B126" s="1" t="s">
        <v>5</v>
      </c>
      <c r="C126" s="6" t="s">
        <v>252</v>
      </c>
      <c r="D126" s="1" t="s">
        <v>253</v>
      </c>
      <c r="E126" s="4" t="s">
        <v>521</v>
      </c>
      <c r="F126" s="1" t="s">
        <v>490</v>
      </c>
      <c r="G126" s="1">
        <v>1</v>
      </c>
      <c r="H126" s="16">
        <v>40</v>
      </c>
      <c r="I126" s="16">
        <f t="shared" si="9"/>
        <v>3</v>
      </c>
      <c r="J126" s="16">
        <f t="shared" si="16"/>
        <v>40</v>
      </c>
      <c r="K126" s="16">
        <f t="shared" si="17"/>
        <v>30</v>
      </c>
      <c r="L126" s="16">
        <v>25</v>
      </c>
      <c r="M126" s="16">
        <v>25</v>
      </c>
      <c r="N126" s="16"/>
      <c r="O126" s="16">
        <f t="shared" si="10"/>
        <v>163</v>
      </c>
      <c r="P126" s="16"/>
      <c r="Q126" s="19" t="s">
        <v>510</v>
      </c>
    </row>
    <row r="127" spans="1:17">
      <c r="A127" s="2">
        <f t="shared" si="11"/>
        <v>125</v>
      </c>
      <c r="B127" s="1" t="s">
        <v>5</v>
      </c>
      <c r="C127" s="6" t="s">
        <v>254</v>
      </c>
      <c r="D127" s="1" t="s">
        <v>255</v>
      </c>
      <c r="E127" s="4" t="s">
        <v>521</v>
      </c>
      <c r="F127" s="1" t="s">
        <v>466</v>
      </c>
      <c r="G127" s="1">
        <v>9</v>
      </c>
      <c r="H127" s="16">
        <f>VLOOKUP(F127,'[1]SAFARI SALES'!$C$3:$D$151,2,FALSE)</f>
        <v>106</v>
      </c>
      <c r="I127" s="16">
        <f t="shared" si="9"/>
        <v>27</v>
      </c>
      <c r="J127" s="16">
        <f t="shared" si="16"/>
        <v>360</v>
      </c>
      <c r="K127" s="16">
        <f t="shared" si="17"/>
        <v>270</v>
      </c>
      <c r="L127" s="16">
        <v>25</v>
      </c>
      <c r="M127" s="16">
        <v>25</v>
      </c>
      <c r="N127" s="16">
        <v>300</v>
      </c>
      <c r="O127" s="16">
        <f t="shared" si="10"/>
        <v>1961</v>
      </c>
      <c r="P127" s="16"/>
      <c r="Q127" s="19" t="s">
        <v>124</v>
      </c>
    </row>
    <row r="128" spans="1:17">
      <c r="A128" s="2">
        <f t="shared" si="11"/>
        <v>126</v>
      </c>
      <c r="B128" s="1" t="s">
        <v>5</v>
      </c>
      <c r="C128" s="6" t="s">
        <v>256</v>
      </c>
      <c r="D128" s="1" t="s">
        <v>257</v>
      </c>
      <c r="E128" s="4" t="s">
        <v>521</v>
      </c>
      <c r="F128" s="1" t="s">
        <v>466</v>
      </c>
      <c r="G128" s="1">
        <v>10</v>
      </c>
      <c r="H128" s="16">
        <f>VLOOKUP(F128,'[1]SAFARI SALES'!$C$3:$D$151,2,FALSE)</f>
        <v>106</v>
      </c>
      <c r="I128" s="16">
        <f t="shared" si="9"/>
        <v>30</v>
      </c>
      <c r="J128" s="16">
        <f t="shared" si="16"/>
        <v>400</v>
      </c>
      <c r="K128" s="16">
        <f t="shared" si="17"/>
        <v>300</v>
      </c>
      <c r="L128" s="16">
        <v>25</v>
      </c>
      <c r="M128" s="16">
        <v>25</v>
      </c>
      <c r="N128" s="16">
        <v>300</v>
      </c>
      <c r="O128" s="16">
        <f t="shared" si="10"/>
        <v>2140</v>
      </c>
      <c r="P128" s="16"/>
      <c r="Q128" s="19" t="s">
        <v>124</v>
      </c>
    </row>
    <row r="129" spans="1:17">
      <c r="A129" s="2">
        <f t="shared" si="11"/>
        <v>127</v>
      </c>
      <c r="B129" s="1" t="s">
        <v>5</v>
      </c>
      <c r="C129" s="6" t="s">
        <v>258</v>
      </c>
      <c r="D129" s="1" t="s">
        <v>259</v>
      </c>
      <c r="E129" s="4" t="s">
        <v>521</v>
      </c>
      <c r="F129" s="1" t="s">
        <v>483</v>
      </c>
      <c r="G129" s="1">
        <v>4</v>
      </c>
      <c r="H129" s="16">
        <f>VLOOKUP(F129,'[1]SAFARI SALES'!$C$3:$D$151,2,FALSE)</f>
        <v>106</v>
      </c>
      <c r="I129" s="16">
        <f t="shared" si="9"/>
        <v>12</v>
      </c>
      <c r="J129" s="16">
        <f t="shared" si="16"/>
        <v>160</v>
      </c>
      <c r="K129" s="16">
        <f t="shared" si="17"/>
        <v>120</v>
      </c>
      <c r="L129" s="16">
        <v>25</v>
      </c>
      <c r="M129" s="16">
        <v>25</v>
      </c>
      <c r="N129" s="16">
        <v>300</v>
      </c>
      <c r="O129" s="16">
        <f t="shared" si="10"/>
        <v>1066</v>
      </c>
      <c r="P129" s="16"/>
      <c r="Q129" s="19" t="s">
        <v>124</v>
      </c>
    </row>
    <row r="130" spans="1:17">
      <c r="A130" s="2">
        <f t="shared" si="11"/>
        <v>128</v>
      </c>
      <c r="B130" s="1" t="s">
        <v>5</v>
      </c>
      <c r="C130" s="6" t="s">
        <v>260</v>
      </c>
      <c r="D130" s="1" t="s">
        <v>261</v>
      </c>
      <c r="E130" s="4" t="s">
        <v>521</v>
      </c>
      <c r="F130" s="1" t="s">
        <v>484</v>
      </c>
      <c r="G130" s="1">
        <v>9</v>
      </c>
      <c r="H130" s="16">
        <f>VLOOKUP(F130,'[1]SAFARI SALES'!$C$3:$D$151,2,FALSE)</f>
        <v>97</v>
      </c>
      <c r="I130" s="16">
        <f t="shared" si="9"/>
        <v>27</v>
      </c>
      <c r="J130" s="16">
        <f t="shared" si="16"/>
        <v>360</v>
      </c>
      <c r="K130" s="16">
        <f t="shared" si="17"/>
        <v>270</v>
      </c>
      <c r="L130" s="16">
        <v>25</v>
      </c>
      <c r="M130" s="16">
        <v>25</v>
      </c>
      <c r="N130" s="16">
        <v>300</v>
      </c>
      <c r="O130" s="16">
        <f t="shared" si="10"/>
        <v>1880</v>
      </c>
      <c r="P130" s="16"/>
      <c r="Q130" s="19" t="s">
        <v>124</v>
      </c>
    </row>
    <row r="131" spans="1:17">
      <c r="A131" s="2">
        <f t="shared" si="11"/>
        <v>129</v>
      </c>
      <c r="B131" s="1" t="s">
        <v>5</v>
      </c>
      <c r="C131" s="6" t="s">
        <v>262</v>
      </c>
      <c r="D131" s="1" t="s">
        <v>263</v>
      </c>
      <c r="E131" s="4" t="s">
        <v>521</v>
      </c>
      <c r="F131" s="4" t="s">
        <v>508</v>
      </c>
      <c r="G131" s="1">
        <v>4</v>
      </c>
      <c r="H131" s="16">
        <f>VLOOKUP(F131,'[1]SAFARI SALES'!$C$3:$D$151,2,FALSE)</f>
        <v>40</v>
      </c>
      <c r="I131" s="16">
        <f t="shared" ref="I131:I194" si="18">G131*3</f>
        <v>12</v>
      </c>
      <c r="J131" s="16">
        <f t="shared" si="16"/>
        <v>160</v>
      </c>
      <c r="K131" s="16">
        <f t="shared" si="17"/>
        <v>120</v>
      </c>
      <c r="L131" s="16">
        <v>25</v>
      </c>
      <c r="M131" s="16">
        <v>25</v>
      </c>
      <c r="N131" s="16"/>
      <c r="O131" s="16">
        <f t="shared" ref="O131:O194" si="19">G131*H131+I131+J131+K131+L131+M131+N131</f>
        <v>502</v>
      </c>
      <c r="P131" s="16"/>
      <c r="Q131" s="19" t="s">
        <v>522</v>
      </c>
    </row>
    <row r="132" spans="1:17">
      <c r="A132" s="2">
        <f t="shared" si="11"/>
        <v>130</v>
      </c>
      <c r="B132" s="1" t="s">
        <v>5</v>
      </c>
      <c r="C132" s="6" t="s">
        <v>264</v>
      </c>
      <c r="D132" s="1" t="s">
        <v>265</v>
      </c>
      <c r="E132" s="4" t="s">
        <v>521</v>
      </c>
      <c r="F132" s="1" t="s">
        <v>467</v>
      </c>
      <c r="G132" s="1">
        <v>4</v>
      </c>
      <c r="H132" s="16">
        <f>VLOOKUP(F132,'[1]SAFARI SALES'!$C$3:$D$151,2,FALSE)</f>
        <v>92</v>
      </c>
      <c r="I132" s="16">
        <f t="shared" si="18"/>
        <v>12</v>
      </c>
      <c r="J132" s="16">
        <f t="shared" si="16"/>
        <v>160</v>
      </c>
      <c r="K132" s="16">
        <f t="shared" si="17"/>
        <v>120</v>
      </c>
      <c r="L132" s="16">
        <v>25</v>
      </c>
      <c r="M132" s="16">
        <v>25</v>
      </c>
      <c r="N132" s="16"/>
      <c r="O132" s="16">
        <f t="shared" si="19"/>
        <v>710</v>
      </c>
      <c r="P132" s="16"/>
      <c r="Q132" s="20" t="s">
        <v>40</v>
      </c>
    </row>
    <row r="133" spans="1:17">
      <c r="A133" s="2">
        <f t="shared" ref="A133:A196" si="20">A132+1</f>
        <v>131</v>
      </c>
      <c r="B133" s="1" t="s">
        <v>5</v>
      </c>
      <c r="C133" s="6" t="s">
        <v>266</v>
      </c>
      <c r="D133" s="1" t="s">
        <v>267</v>
      </c>
      <c r="E133" s="4" t="s">
        <v>521</v>
      </c>
      <c r="F133" s="1" t="s">
        <v>485</v>
      </c>
      <c r="G133" s="1">
        <v>8</v>
      </c>
      <c r="H133" s="16">
        <f>VLOOKUP(F133,'[1]SAFARI SALES'!$C$3:$D$151,2,FALSE)</f>
        <v>106</v>
      </c>
      <c r="I133" s="16">
        <f t="shared" si="18"/>
        <v>24</v>
      </c>
      <c r="J133" s="16">
        <f t="shared" si="16"/>
        <v>320</v>
      </c>
      <c r="K133" s="16">
        <f t="shared" si="17"/>
        <v>240</v>
      </c>
      <c r="L133" s="16">
        <v>25</v>
      </c>
      <c r="M133" s="16">
        <v>25</v>
      </c>
      <c r="N133" s="16">
        <v>300</v>
      </c>
      <c r="O133" s="16">
        <f t="shared" si="19"/>
        <v>1782</v>
      </c>
      <c r="P133" s="16"/>
      <c r="Q133" s="20" t="s">
        <v>124</v>
      </c>
    </row>
    <row r="134" spans="1:17">
      <c r="A134" s="2">
        <f t="shared" si="20"/>
        <v>132</v>
      </c>
      <c r="B134" s="1" t="s">
        <v>5</v>
      </c>
      <c r="C134" s="6" t="s">
        <v>268</v>
      </c>
      <c r="D134" s="1" t="s">
        <v>269</v>
      </c>
      <c r="E134" s="4" t="s">
        <v>521</v>
      </c>
      <c r="F134" s="1" t="s">
        <v>480</v>
      </c>
      <c r="G134" s="1">
        <v>2</v>
      </c>
      <c r="H134" s="16">
        <f>VLOOKUP(F134,'[1]SAFARI SALES'!$C$3:$D$151,2,FALSE)</f>
        <v>106</v>
      </c>
      <c r="I134" s="16">
        <f t="shared" si="18"/>
        <v>6</v>
      </c>
      <c r="J134" s="16">
        <f t="shared" si="16"/>
        <v>80</v>
      </c>
      <c r="K134" s="16">
        <f t="shared" si="17"/>
        <v>60</v>
      </c>
      <c r="L134" s="16">
        <v>25</v>
      </c>
      <c r="M134" s="16">
        <v>25</v>
      </c>
      <c r="N134" s="16"/>
      <c r="O134" s="16">
        <f t="shared" si="19"/>
        <v>408</v>
      </c>
      <c r="P134" s="16"/>
      <c r="Q134" s="20" t="s">
        <v>270</v>
      </c>
    </row>
    <row r="135" spans="1:17">
      <c r="A135" s="2">
        <f t="shared" si="20"/>
        <v>133</v>
      </c>
      <c r="B135" s="1" t="s">
        <v>5</v>
      </c>
      <c r="C135" s="6" t="s">
        <v>271</v>
      </c>
      <c r="D135" s="1" t="s">
        <v>272</v>
      </c>
      <c r="E135" s="4" t="s">
        <v>521</v>
      </c>
      <c r="F135" s="1" t="s">
        <v>465</v>
      </c>
      <c r="G135" s="1">
        <v>22</v>
      </c>
      <c r="H135" s="16">
        <f>VLOOKUP(F135,'[1]SAFARI SALES'!$C$3:$D$151,2,FALSE)</f>
        <v>106</v>
      </c>
      <c r="I135" s="16">
        <f t="shared" si="18"/>
        <v>66</v>
      </c>
      <c r="J135" s="16">
        <f t="shared" si="16"/>
        <v>880</v>
      </c>
      <c r="K135" s="16">
        <f t="shared" si="17"/>
        <v>660</v>
      </c>
      <c r="L135" s="16">
        <v>25</v>
      </c>
      <c r="M135" s="16">
        <v>25</v>
      </c>
      <c r="N135" s="16"/>
      <c r="O135" s="16">
        <f t="shared" si="19"/>
        <v>3988</v>
      </c>
      <c r="P135" s="16"/>
      <c r="Q135" s="20" t="s">
        <v>26</v>
      </c>
    </row>
    <row r="136" spans="1:17">
      <c r="A136" s="2">
        <f t="shared" si="20"/>
        <v>134</v>
      </c>
      <c r="B136" s="1" t="s">
        <v>5</v>
      </c>
      <c r="C136" s="6" t="s">
        <v>273</v>
      </c>
      <c r="D136" s="1" t="s">
        <v>274</v>
      </c>
      <c r="E136" s="4" t="s">
        <v>521</v>
      </c>
      <c r="F136" s="1" t="s">
        <v>465</v>
      </c>
      <c r="G136" s="1">
        <v>4</v>
      </c>
      <c r="H136" s="16">
        <f>VLOOKUP(F136,'[1]SAFARI SALES'!$C$3:$D$151,2,FALSE)</f>
        <v>106</v>
      </c>
      <c r="I136" s="16">
        <f t="shared" si="18"/>
        <v>12</v>
      </c>
      <c r="J136" s="16">
        <f t="shared" si="16"/>
        <v>160</v>
      </c>
      <c r="K136" s="16">
        <f t="shared" si="17"/>
        <v>120</v>
      </c>
      <c r="L136" s="16">
        <v>25</v>
      </c>
      <c r="M136" s="16">
        <v>25</v>
      </c>
      <c r="N136" s="16"/>
      <c r="O136" s="16">
        <f t="shared" si="19"/>
        <v>766</v>
      </c>
      <c r="P136" s="16"/>
      <c r="Q136" s="20" t="s">
        <v>26</v>
      </c>
    </row>
    <row r="137" spans="1:17">
      <c r="A137" s="2">
        <f t="shared" si="20"/>
        <v>135</v>
      </c>
      <c r="B137" s="1" t="s">
        <v>5</v>
      </c>
      <c r="C137" s="6" t="s">
        <v>275</v>
      </c>
      <c r="D137" s="1" t="s">
        <v>276</v>
      </c>
      <c r="E137" s="4" t="s">
        <v>521</v>
      </c>
      <c r="F137" s="1" t="s">
        <v>468</v>
      </c>
      <c r="G137" s="1">
        <v>6</v>
      </c>
      <c r="H137" s="16">
        <f>VLOOKUP(F137,'[1]SAFARI SALES'!$C$3:$D$151,2,FALSE)</f>
        <v>106</v>
      </c>
      <c r="I137" s="16">
        <f t="shared" si="18"/>
        <v>18</v>
      </c>
      <c r="J137" s="16">
        <f t="shared" si="16"/>
        <v>240</v>
      </c>
      <c r="K137" s="16">
        <f t="shared" si="17"/>
        <v>180</v>
      </c>
      <c r="L137" s="16">
        <v>25</v>
      </c>
      <c r="M137" s="16">
        <v>25</v>
      </c>
      <c r="N137" s="16"/>
      <c r="O137" s="16">
        <f t="shared" si="19"/>
        <v>1124</v>
      </c>
      <c r="P137" s="16"/>
      <c r="Q137" s="20" t="s">
        <v>500</v>
      </c>
    </row>
    <row r="138" spans="1:17">
      <c r="A138" s="2">
        <f t="shared" si="20"/>
        <v>136</v>
      </c>
      <c r="B138" s="1" t="s">
        <v>5</v>
      </c>
      <c r="C138" s="6" t="s">
        <v>277</v>
      </c>
      <c r="D138" s="1" t="s">
        <v>278</v>
      </c>
      <c r="E138" s="4" t="s">
        <v>521</v>
      </c>
      <c r="F138" s="1" t="s">
        <v>490</v>
      </c>
      <c r="G138" s="1">
        <v>1</v>
      </c>
      <c r="H138" s="16">
        <v>40</v>
      </c>
      <c r="I138" s="16">
        <f t="shared" si="18"/>
        <v>3</v>
      </c>
      <c r="J138" s="16">
        <f t="shared" si="16"/>
        <v>40</v>
      </c>
      <c r="K138" s="16">
        <f t="shared" si="17"/>
        <v>30</v>
      </c>
      <c r="L138" s="16">
        <v>25</v>
      </c>
      <c r="M138" s="16">
        <v>25</v>
      </c>
      <c r="N138" s="16"/>
      <c r="O138" s="16">
        <f t="shared" si="19"/>
        <v>163</v>
      </c>
      <c r="P138" s="16"/>
      <c r="Q138" s="19" t="s">
        <v>510</v>
      </c>
    </row>
    <row r="139" spans="1:17">
      <c r="A139" s="2">
        <f t="shared" si="20"/>
        <v>137</v>
      </c>
      <c r="B139" s="1" t="s">
        <v>5</v>
      </c>
      <c r="C139" s="6" t="s">
        <v>279</v>
      </c>
      <c r="D139" s="1" t="s">
        <v>280</v>
      </c>
      <c r="E139" s="4" t="s">
        <v>521</v>
      </c>
      <c r="F139" s="1" t="s">
        <v>488</v>
      </c>
      <c r="G139" s="1">
        <v>5</v>
      </c>
      <c r="H139" s="16">
        <f>VLOOKUP(F139,'[1]SAFARI SALES'!$C$3:$D$151,2,FALSE)</f>
        <v>210</v>
      </c>
      <c r="I139" s="16">
        <f t="shared" si="18"/>
        <v>15</v>
      </c>
      <c r="J139" s="16">
        <f t="shared" si="16"/>
        <v>200</v>
      </c>
      <c r="K139" s="16">
        <f t="shared" si="17"/>
        <v>150</v>
      </c>
      <c r="L139" s="16">
        <v>25</v>
      </c>
      <c r="M139" s="16">
        <v>25</v>
      </c>
      <c r="N139" s="16">
        <v>300</v>
      </c>
      <c r="O139" s="16">
        <f t="shared" si="19"/>
        <v>1765</v>
      </c>
      <c r="P139" s="16"/>
      <c r="Q139" s="19" t="s">
        <v>124</v>
      </c>
    </row>
    <row r="140" spans="1:17">
      <c r="A140" s="2">
        <f t="shared" si="20"/>
        <v>138</v>
      </c>
      <c r="B140" s="1" t="s">
        <v>5</v>
      </c>
      <c r="C140" s="6" t="s">
        <v>281</v>
      </c>
      <c r="D140" s="1" t="s">
        <v>282</v>
      </c>
      <c r="E140" s="4" t="s">
        <v>521</v>
      </c>
      <c r="F140" s="1" t="s">
        <v>468</v>
      </c>
      <c r="G140" s="1">
        <v>3</v>
      </c>
      <c r="H140" s="16">
        <f>VLOOKUP(F140,'[1]SAFARI SALES'!$C$3:$D$151,2,FALSE)</f>
        <v>106</v>
      </c>
      <c r="I140" s="16">
        <f t="shared" si="18"/>
        <v>9</v>
      </c>
      <c r="J140" s="16">
        <f t="shared" si="16"/>
        <v>120</v>
      </c>
      <c r="K140" s="16">
        <f t="shared" si="17"/>
        <v>90</v>
      </c>
      <c r="L140" s="16">
        <v>25</v>
      </c>
      <c r="M140" s="16">
        <v>25</v>
      </c>
      <c r="N140" s="16"/>
      <c r="O140" s="16">
        <f t="shared" si="19"/>
        <v>587</v>
      </c>
      <c r="P140" s="16"/>
      <c r="Q140" s="20" t="s">
        <v>503</v>
      </c>
    </row>
    <row r="141" spans="1:17">
      <c r="A141" s="2">
        <f t="shared" si="20"/>
        <v>139</v>
      </c>
      <c r="B141" s="1" t="s">
        <v>5</v>
      </c>
      <c r="C141" s="6" t="s">
        <v>283</v>
      </c>
      <c r="D141" s="1" t="s">
        <v>284</v>
      </c>
      <c r="E141" s="4" t="s">
        <v>521</v>
      </c>
      <c r="F141" s="1" t="s">
        <v>475</v>
      </c>
      <c r="G141" s="1">
        <v>4</v>
      </c>
      <c r="H141" s="16">
        <f>VLOOKUP(F141,'[1]SAFARI SALES'!$C$3:$D$151,2,FALSE)</f>
        <v>113</v>
      </c>
      <c r="I141" s="16">
        <f t="shared" si="18"/>
        <v>12</v>
      </c>
      <c r="J141" s="16">
        <f t="shared" si="16"/>
        <v>160</v>
      </c>
      <c r="K141" s="16">
        <f t="shared" si="17"/>
        <v>120</v>
      </c>
      <c r="L141" s="16">
        <v>25</v>
      </c>
      <c r="M141" s="16">
        <v>25</v>
      </c>
      <c r="N141" s="16"/>
      <c r="O141" s="16">
        <f t="shared" si="19"/>
        <v>794</v>
      </c>
      <c r="P141" s="16"/>
      <c r="Q141" s="20" t="s">
        <v>285</v>
      </c>
    </row>
    <row r="142" spans="1:17">
      <c r="A142" s="2">
        <f t="shared" si="20"/>
        <v>140</v>
      </c>
      <c r="B142" s="1" t="s">
        <v>5</v>
      </c>
      <c r="C142" s="6" t="s">
        <v>286</v>
      </c>
      <c r="D142" s="1" t="s">
        <v>287</v>
      </c>
      <c r="E142" s="4" t="s">
        <v>521</v>
      </c>
      <c r="F142" s="1" t="s">
        <v>474</v>
      </c>
      <c r="G142" s="1">
        <v>4</v>
      </c>
      <c r="H142" s="16">
        <f>VLOOKUP(F142,'[1]SAFARI SALES'!$C$3:$D$151,2,FALSE)</f>
        <v>92</v>
      </c>
      <c r="I142" s="16">
        <f t="shared" si="18"/>
        <v>12</v>
      </c>
      <c r="J142" s="16">
        <f t="shared" si="16"/>
        <v>160</v>
      </c>
      <c r="K142" s="16">
        <f t="shared" si="17"/>
        <v>120</v>
      </c>
      <c r="L142" s="16">
        <v>25</v>
      </c>
      <c r="M142" s="16">
        <v>25</v>
      </c>
      <c r="N142" s="16"/>
      <c r="O142" s="16">
        <f t="shared" si="19"/>
        <v>710</v>
      </c>
      <c r="P142" s="16"/>
      <c r="Q142" s="20" t="s">
        <v>33</v>
      </c>
    </row>
    <row r="143" spans="1:17">
      <c r="A143" s="2">
        <f t="shared" si="20"/>
        <v>141</v>
      </c>
      <c r="B143" s="1" t="s">
        <v>5</v>
      </c>
      <c r="C143" s="6" t="s">
        <v>288</v>
      </c>
      <c r="D143" s="1" t="s">
        <v>289</v>
      </c>
      <c r="E143" s="4" t="s">
        <v>521</v>
      </c>
      <c r="F143" s="1" t="s">
        <v>486</v>
      </c>
      <c r="G143" s="1">
        <v>15</v>
      </c>
      <c r="H143" s="16">
        <f>VLOOKUP(F143,'[1]SAFARI SALES'!$C$3:$D$151,2,FALSE)</f>
        <v>172</v>
      </c>
      <c r="I143" s="16">
        <f t="shared" si="18"/>
        <v>45</v>
      </c>
      <c r="J143" s="16">
        <f t="shared" si="16"/>
        <v>600</v>
      </c>
      <c r="K143" s="16">
        <f t="shared" si="17"/>
        <v>450</v>
      </c>
      <c r="L143" s="16">
        <v>25</v>
      </c>
      <c r="M143" s="16">
        <v>25</v>
      </c>
      <c r="N143" s="16">
        <v>300</v>
      </c>
      <c r="O143" s="16">
        <f t="shared" si="19"/>
        <v>4025</v>
      </c>
      <c r="P143" s="16"/>
      <c r="Q143" s="19" t="s">
        <v>124</v>
      </c>
    </row>
    <row r="144" spans="1:17">
      <c r="A144" s="2">
        <f t="shared" si="20"/>
        <v>142</v>
      </c>
      <c r="B144" s="1" t="s">
        <v>231</v>
      </c>
      <c r="C144" s="6" t="s">
        <v>290</v>
      </c>
      <c r="D144" s="1" t="s">
        <v>291</v>
      </c>
      <c r="E144" s="4" t="s">
        <v>521</v>
      </c>
      <c r="F144" s="1" t="s">
        <v>491</v>
      </c>
      <c r="G144" s="1">
        <v>2</v>
      </c>
      <c r="H144" s="16">
        <f>VLOOKUP(F144,'[1]SAFARI SALES'!$C$3:$D$151,2,FALSE)</f>
        <v>158</v>
      </c>
      <c r="I144" s="16">
        <f t="shared" si="18"/>
        <v>6</v>
      </c>
      <c r="J144" s="16">
        <f t="shared" si="16"/>
        <v>80</v>
      </c>
      <c r="K144" s="16">
        <f t="shared" si="17"/>
        <v>60</v>
      </c>
      <c r="L144" s="16">
        <v>25</v>
      </c>
      <c r="M144" s="16">
        <v>25</v>
      </c>
      <c r="N144" s="16"/>
      <c r="O144" s="16">
        <f t="shared" si="19"/>
        <v>512</v>
      </c>
      <c r="P144" s="16"/>
      <c r="Q144" s="20" t="s">
        <v>285</v>
      </c>
    </row>
    <row r="145" spans="1:17">
      <c r="A145" s="2">
        <f t="shared" si="20"/>
        <v>143</v>
      </c>
      <c r="B145" s="1" t="s">
        <v>231</v>
      </c>
      <c r="C145" s="6" t="s">
        <v>292</v>
      </c>
      <c r="D145" s="1" t="s">
        <v>293</v>
      </c>
      <c r="E145" s="4" t="s">
        <v>521</v>
      </c>
      <c r="F145" s="1" t="s">
        <v>477</v>
      </c>
      <c r="G145" s="1">
        <v>6</v>
      </c>
      <c r="H145" s="16">
        <f>VLOOKUP(F145,'[1]SAFARI SALES'!$C$3:$D$151,2,FALSE)</f>
        <v>145</v>
      </c>
      <c r="I145" s="16">
        <f t="shared" si="18"/>
        <v>18</v>
      </c>
      <c r="J145" s="16">
        <f t="shared" si="16"/>
        <v>240</v>
      </c>
      <c r="K145" s="16">
        <f t="shared" si="17"/>
        <v>180</v>
      </c>
      <c r="L145" s="16">
        <v>25</v>
      </c>
      <c r="M145" s="16">
        <v>25</v>
      </c>
      <c r="N145" s="16"/>
      <c r="O145" s="16">
        <f t="shared" si="19"/>
        <v>1358</v>
      </c>
      <c r="P145" s="16"/>
      <c r="Q145" s="20" t="s">
        <v>285</v>
      </c>
    </row>
    <row r="146" spans="1:17">
      <c r="A146" s="2">
        <f t="shared" si="20"/>
        <v>144</v>
      </c>
      <c r="B146" s="1" t="s">
        <v>231</v>
      </c>
      <c r="C146" s="6" t="s">
        <v>294</v>
      </c>
      <c r="D146" s="1" t="s">
        <v>295</v>
      </c>
      <c r="E146" s="4" t="s">
        <v>521</v>
      </c>
      <c r="F146" s="1" t="s">
        <v>472</v>
      </c>
      <c r="G146" s="1">
        <v>40</v>
      </c>
      <c r="H146" s="16">
        <f>VLOOKUP(F146,'[1]SAFARI SALES'!$C$3:$D$151,2,FALSE)</f>
        <v>106</v>
      </c>
      <c r="I146" s="16">
        <f t="shared" si="18"/>
        <v>120</v>
      </c>
      <c r="J146" s="16">
        <f t="shared" si="16"/>
        <v>1600</v>
      </c>
      <c r="K146" s="16">
        <f t="shared" si="17"/>
        <v>1200</v>
      </c>
      <c r="L146" s="16">
        <v>25</v>
      </c>
      <c r="M146" s="16">
        <v>25</v>
      </c>
      <c r="N146" s="16">
        <v>300</v>
      </c>
      <c r="O146" s="16">
        <f t="shared" si="19"/>
        <v>7510</v>
      </c>
      <c r="P146" s="16"/>
      <c r="Q146" s="19" t="s">
        <v>124</v>
      </c>
    </row>
    <row r="147" spans="1:17">
      <c r="A147" s="2">
        <f t="shared" si="20"/>
        <v>145</v>
      </c>
      <c r="B147" s="1" t="s">
        <v>231</v>
      </c>
      <c r="C147" s="6" t="s">
        <v>296</v>
      </c>
      <c r="D147" s="1" t="s">
        <v>297</v>
      </c>
      <c r="E147" s="4" t="s">
        <v>521</v>
      </c>
      <c r="F147" s="1" t="s">
        <v>474</v>
      </c>
      <c r="G147" s="1">
        <v>30</v>
      </c>
      <c r="H147" s="16">
        <f>VLOOKUP(F147,'[1]SAFARI SALES'!$C$3:$D$151,2,FALSE)</f>
        <v>92</v>
      </c>
      <c r="I147" s="16">
        <f t="shared" si="18"/>
        <v>90</v>
      </c>
      <c r="J147" s="16">
        <f t="shared" si="16"/>
        <v>1200</v>
      </c>
      <c r="K147" s="16">
        <f t="shared" si="17"/>
        <v>900</v>
      </c>
      <c r="L147" s="16">
        <v>25</v>
      </c>
      <c r="M147" s="16">
        <v>25</v>
      </c>
      <c r="N147" s="16">
        <v>300</v>
      </c>
      <c r="O147" s="16">
        <f t="shared" si="19"/>
        <v>5300</v>
      </c>
      <c r="P147" s="16"/>
      <c r="Q147" s="19" t="s">
        <v>124</v>
      </c>
    </row>
    <row r="148" spans="1:17">
      <c r="A148" s="2">
        <f t="shared" si="20"/>
        <v>146</v>
      </c>
      <c r="B148" s="1" t="s">
        <v>231</v>
      </c>
      <c r="C148" s="6" t="s">
        <v>298</v>
      </c>
      <c r="D148" s="1" t="s">
        <v>299</v>
      </c>
      <c r="E148" s="4" t="s">
        <v>521</v>
      </c>
      <c r="F148" s="1" t="s">
        <v>468</v>
      </c>
      <c r="G148" s="1">
        <v>2</v>
      </c>
      <c r="H148" s="16">
        <f>VLOOKUP(F148,'[1]SAFARI SALES'!$C$3:$D$151,2,FALSE)</f>
        <v>106</v>
      </c>
      <c r="I148" s="16">
        <f t="shared" si="18"/>
        <v>6</v>
      </c>
      <c r="J148" s="16">
        <f t="shared" si="16"/>
        <v>80</v>
      </c>
      <c r="K148" s="16">
        <f t="shared" si="17"/>
        <v>60</v>
      </c>
      <c r="L148" s="16">
        <v>25</v>
      </c>
      <c r="M148" s="16">
        <v>25</v>
      </c>
      <c r="N148" s="16"/>
      <c r="O148" s="16">
        <f t="shared" si="19"/>
        <v>408</v>
      </c>
      <c r="P148" s="16"/>
      <c r="Q148" s="20" t="s">
        <v>500</v>
      </c>
    </row>
    <row r="149" spans="1:17">
      <c r="A149" s="2">
        <f t="shared" si="20"/>
        <v>147</v>
      </c>
      <c r="B149" s="1" t="s">
        <v>231</v>
      </c>
      <c r="C149" s="6" t="s">
        <v>300</v>
      </c>
      <c r="D149" s="1" t="s">
        <v>301</v>
      </c>
      <c r="E149" s="4" t="s">
        <v>521</v>
      </c>
      <c r="F149" s="1" t="s">
        <v>468</v>
      </c>
      <c r="G149" s="1">
        <v>5</v>
      </c>
      <c r="H149" s="16">
        <f>VLOOKUP(F149,'[1]SAFARI SALES'!$C$3:$D$151,2,FALSE)</f>
        <v>106</v>
      </c>
      <c r="I149" s="16">
        <f t="shared" si="18"/>
        <v>15</v>
      </c>
      <c r="J149" s="16">
        <f t="shared" si="16"/>
        <v>200</v>
      </c>
      <c r="K149" s="16">
        <f t="shared" si="17"/>
        <v>150</v>
      </c>
      <c r="L149" s="16">
        <v>25</v>
      </c>
      <c r="M149" s="16">
        <v>25</v>
      </c>
      <c r="N149" s="16"/>
      <c r="O149" s="16">
        <f t="shared" si="19"/>
        <v>945</v>
      </c>
      <c r="P149" s="16"/>
      <c r="Q149" s="20" t="s">
        <v>500</v>
      </c>
    </row>
    <row r="150" spans="1:17">
      <c r="A150" s="2">
        <f t="shared" si="20"/>
        <v>148</v>
      </c>
      <c r="B150" s="1" t="s">
        <v>231</v>
      </c>
      <c r="C150" s="6" t="s">
        <v>302</v>
      </c>
      <c r="D150" s="1" t="s">
        <v>303</v>
      </c>
      <c r="E150" s="4" t="s">
        <v>521</v>
      </c>
      <c r="F150" s="1" t="s">
        <v>477</v>
      </c>
      <c r="G150" s="1">
        <v>17</v>
      </c>
      <c r="H150" s="16">
        <f>VLOOKUP(F150,'[1]SAFARI SALES'!$C$3:$D$151,2,FALSE)</f>
        <v>145</v>
      </c>
      <c r="I150" s="16">
        <f t="shared" si="18"/>
        <v>51</v>
      </c>
      <c r="J150" s="16">
        <f t="shared" si="16"/>
        <v>680</v>
      </c>
      <c r="K150" s="16">
        <f t="shared" si="17"/>
        <v>510</v>
      </c>
      <c r="L150" s="16">
        <v>25</v>
      </c>
      <c r="M150" s="16">
        <v>25</v>
      </c>
      <c r="N150" s="16">
        <v>300</v>
      </c>
      <c r="O150" s="16">
        <f t="shared" si="19"/>
        <v>4056</v>
      </c>
      <c r="P150" s="16"/>
      <c r="Q150" s="19" t="s">
        <v>522</v>
      </c>
    </row>
    <row r="151" spans="1:17">
      <c r="A151" s="2">
        <f t="shared" si="20"/>
        <v>149</v>
      </c>
      <c r="B151" s="1" t="s">
        <v>231</v>
      </c>
      <c r="C151" s="6" t="s">
        <v>304</v>
      </c>
      <c r="D151" s="1" t="s">
        <v>305</v>
      </c>
      <c r="E151" s="4" t="s">
        <v>521</v>
      </c>
      <c r="F151" s="1" t="s">
        <v>477</v>
      </c>
      <c r="G151" s="1">
        <v>1</v>
      </c>
      <c r="H151" s="16">
        <f>VLOOKUP(F151,'[1]SAFARI SALES'!$C$3:$D$151,2,FALSE)</f>
        <v>145</v>
      </c>
      <c r="I151" s="16">
        <f t="shared" si="18"/>
        <v>3</v>
      </c>
      <c r="J151" s="16">
        <f t="shared" si="16"/>
        <v>40</v>
      </c>
      <c r="K151" s="16">
        <f t="shared" si="17"/>
        <v>30</v>
      </c>
      <c r="L151" s="16">
        <v>25</v>
      </c>
      <c r="M151" s="16">
        <v>25</v>
      </c>
      <c r="N151" s="16"/>
      <c r="O151" s="16">
        <f t="shared" si="19"/>
        <v>268</v>
      </c>
      <c r="P151" s="16"/>
      <c r="Q151" s="20" t="s">
        <v>285</v>
      </c>
    </row>
    <row r="152" spans="1:17">
      <c r="A152" s="2">
        <f t="shared" si="20"/>
        <v>150</v>
      </c>
      <c r="B152" s="1" t="s">
        <v>231</v>
      </c>
      <c r="C152" s="6" t="s">
        <v>306</v>
      </c>
      <c r="D152" s="1" t="s">
        <v>307</v>
      </c>
      <c r="E152" s="4" t="s">
        <v>521</v>
      </c>
      <c r="F152" s="1" t="s">
        <v>478</v>
      </c>
      <c r="G152" s="1">
        <v>3</v>
      </c>
      <c r="H152" s="16">
        <f>VLOOKUP(F152,'[1]SAFARI SALES'!$C$3:$D$151,2,FALSE)</f>
        <v>172</v>
      </c>
      <c r="I152" s="16">
        <f t="shared" si="18"/>
        <v>9</v>
      </c>
      <c r="J152" s="16">
        <f t="shared" si="16"/>
        <v>120</v>
      </c>
      <c r="K152" s="16">
        <f t="shared" si="17"/>
        <v>90</v>
      </c>
      <c r="L152" s="16">
        <v>25</v>
      </c>
      <c r="M152" s="16">
        <v>25</v>
      </c>
      <c r="N152" s="16">
        <v>300</v>
      </c>
      <c r="O152" s="16">
        <f t="shared" si="19"/>
        <v>1085</v>
      </c>
      <c r="P152" s="16"/>
      <c r="Q152" s="19" t="s">
        <v>522</v>
      </c>
    </row>
    <row r="153" spans="1:17">
      <c r="A153" s="2">
        <f t="shared" si="20"/>
        <v>151</v>
      </c>
      <c r="B153" s="1" t="s">
        <v>231</v>
      </c>
      <c r="C153" s="6" t="s">
        <v>308</v>
      </c>
      <c r="D153" s="1" t="s">
        <v>309</v>
      </c>
      <c r="E153" s="4" t="s">
        <v>521</v>
      </c>
      <c r="F153" s="35" t="s">
        <v>464</v>
      </c>
      <c r="G153" s="1">
        <v>2</v>
      </c>
      <c r="H153" s="16">
        <f>VLOOKUP(F153,'[1]SAFARI SALES'!$C$3:$D$151,2,FALSE)</f>
        <v>106</v>
      </c>
      <c r="I153" s="16">
        <f t="shared" si="18"/>
        <v>6</v>
      </c>
      <c r="J153" s="16">
        <f t="shared" si="16"/>
        <v>80</v>
      </c>
      <c r="K153" s="16">
        <f t="shared" si="17"/>
        <v>60</v>
      </c>
      <c r="L153" s="16">
        <v>25</v>
      </c>
      <c r="M153" s="16">
        <v>25</v>
      </c>
      <c r="N153" s="16">
        <v>300</v>
      </c>
      <c r="O153" s="16">
        <f t="shared" si="19"/>
        <v>708</v>
      </c>
      <c r="P153" s="16"/>
      <c r="Q153" s="19" t="s">
        <v>522</v>
      </c>
    </row>
    <row r="154" spans="1:17">
      <c r="A154" s="2">
        <f t="shared" si="20"/>
        <v>152</v>
      </c>
      <c r="B154" s="1" t="s">
        <v>231</v>
      </c>
      <c r="C154" s="6" t="s">
        <v>310</v>
      </c>
      <c r="D154" s="1" t="s">
        <v>311</v>
      </c>
      <c r="E154" s="4" t="s">
        <v>521</v>
      </c>
      <c r="F154" s="1" t="s">
        <v>475</v>
      </c>
      <c r="G154" s="1">
        <v>7</v>
      </c>
      <c r="H154" s="16">
        <f>VLOOKUP(F154,'[1]SAFARI SALES'!$C$3:$D$151,2,FALSE)</f>
        <v>113</v>
      </c>
      <c r="I154" s="16">
        <f t="shared" si="18"/>
        <v>21</v>
      </c>
      <c r="J154" s="16">
        <f t="shared" si="16"/>
        <v>280</v>
      </c>
      <c r="K154" s="16">
        <f t="shared" si="17"/>
        <v>210</v>
      </c>
      <c r="L154" s="16">
        <v>25</v>
      </c>
      <c r="M154" s="16">
        <v>25</v>
      </c>
      <c r="N154" s="16">
        <v>300</v>
      </c>
      <c r="O154" s="16">
        <f t="shared" si="19"/>
        <v>1652</v>
      </c>
      <c r="P154" s="16"/>
      <c r="Q154" s="19" t="s">
        <v>522</v>
      </c>
    </row>
    <row r="155" spans="1:17">
      <c r="A155" s="2">
        <f t="shared" si="20"/>
        <v>153</v>
      </c>
      <c r="B155" s="1" t="s">
        <v>231</v>
      </c>
      <c r="C155" s="6" t="s">
        <v>312</v>
      </c>
      <c r="D155" s="1" t="s">
        <v>313</v>
      </c>
      <c r="E155" s="4" t="s">
        <v>521</v>
      </c>
      <c r="F155" s="1" t="s">
        <v>467</v>
      </c>
      <c r="G155" s="1">
        <v>16</v>
      </c>
      <c r="H155" s="16">
        <f>VLOOKUP(F155,'[1]SAFARI SALES'!$C$3:$D$151,2,FALSE)</f>
        <v>92</v>
      </c>
      <c r="I155" s="16">
        <f t="shared" si="18"/>
        <v>48</v>
      </c>
      <c r="J155" s="16">
        <f t="shared" si="16"/>
        <v>640</v>
      </c>
      <c r="K155" s="16">
        <f t="shared" si="17"/>
        <v>480</v>
      </c>
      <c r="L155" s="16">
        <v>25</v>
      </c>
      <c r="M155" s="16">
        <v>25</v>
      </c>
      <c r="N155" s="16">
        <v>300</v>
      </c>
      <c r="O155" s="16">
        <f t="shared" si="19"/>
        <v>2990</v>
      </c>
      <c r="P155" s="16"/>
      <c r="Q155" s="19" t="s">
        <v>522</v>
      </c>
    </row>
    <row r="156" spans="1:17">
      <c r="A156" s="2">
        <f t="shared" si="20"/>
        <v>154</v>
      </c>
      <c r="B156" s="1" t="s">
        <v>231</v>
      </c>
      <c r="C156" s="6" t="s">
        <v>314</v>
      </c>
      <c r="D156" s="1" t="s">
        <v>315</v>
      </c>
      <c r="E156" s="4" t="s">
        <v>521</v>
      </c>
      <c r="F156" s="1" t="s">
        <v>476</v>
      </c>
      <c r="G156" s="1">
        <v>6</v>
      </c>
      <c r="H156" s="16">
        <f>VLOOKUP(F156,'[1]SAFARI SALES'!$C$3:$D$151,2,FALSE)</f>
        <v>166</v>
      </c>
      <c r="I156" s="16">
        <f t="shared" si="18"/>
        <v>18</v>
      </c>
      <c r="J156" s="16">
        <f t="shared" ref="J156:J184" si="21">G156*40</f>
        <v>240</v>
      </c>
      <c r="K156" s="16">
        <f t="shared" ref="K156:K184" si="22">G156*30</f>
        <v>180</v>
      </c>
      <c r="L156" s="16">
        <v>25</v>
      </c>
      <c r="M156" s="16">
        <v>25</v>
      </c>
      <c r="N156" s="16">
        <v>300</v>
      </c>
      <c r="O156" s="16">
        <f t="shared" si="19"/>
        <v>1784</v>
      </c>
      <c r="P156" s="16"/>
      <c r="Q156" s="19" t="s">
        <v>522</v>
      </c>
    </row>
    <row r="157" spans="1:17">
      <c r="A157" s="2">
        <f t="shared" si="20"/>
        <v>155</v>
      </c>
      <c r="B157" s="1" t="s">
        <v>231</v>
      </c>
      <c r="C157" s="6" t="s">
        <v>316</v>
      </c>
      <c r="D157" s="1" t="s">
        <v>317</v>
      </c>
      <c r="E157" s="4" t="s">
        <v>521</v>
      </c>
      <c r="F157" s="1" t="s">
        <v>472</v>
      </c>
      <c r="G157" s="1">
        <v>4</v>
      </c>
      <c r="H157" s="16">
        <f>VLOOKUP(F157,'[1]SAFARI SALES'!$C$3:$D$151,2,FALSE)</f>
        <v>106</v>
      </c>
      <c r="I157" s="16">
        <f t="shared" si="18"/>
        <v>12</v>
      </c>
      <c r="J157" s="16">
        <f t="shared" si="21"/>
        <v>160</v>
      </c>
      <c r="K157" s="16">
        <f t="shared" si="22"/>
        <v>120</v>
      </c>
      <c r="L157" s="16">
        <v>25</v>
      </c>
      <c r="M157" s="16">
        <v>25</v>
      </c>
      <c r="N157" s="16">
        <v>300</v>
      </c>
      <c r="O157" s="16">
        <f t="shared" si="19"/>
        <v>1066</v>
      </c>
      <c r="P157" s="16"/>
      <c r="Q157" s="19" t="s">
        <v>522</v>
      </c>
    </row>
    <row r="158" spans="1:17">
      <c r="A158" s="2">
        <f t="shared" si="20"/>
        <v>156</v>
      </c>
      <c r="B158" s="1" t="s">
        <v>231</v>
      </c>
      <c r="C158" s="6" t="s">
        <v>318</v>
      </c>
      <c r="D158" s="1" t="s">
        <v>319</v>
      </c>
      <c r="E158" s="4" t="s">
        <v>521</v>
      </c>
      <c r="F158" s="1" t="s">
        <v>480</v>
      </c>
      <c r="G158" s="1">
        <v>2</v>
      </c>
      <c r="H158" s="16">
        <f>VLOOKUP(F158,'[1]SAFARI SALES'!$C$3:$D$151,2,FALSE)</f>
        <v>106</v>
      </c>
      <c r="I158" s="16">
        <f t="shared" si="18"/>
        <v>6</v>
      </c>
      <c r="J158" s="16">
        <f t="shared" si="21"/>
        <v>80</v>
      </c>
      <c r="K158" s="16">
        <f t="shared" si="22"/>
        <v>60</v>
      </c>
      <c r="L158" s="16">
        <v>25</v>
      </c>
      <c r="M158" s="16">
        <v>25</v>
      </c>
      <c r="N158" s="16"/>
      <c r="O158" s="16">
        <f t="shared" si="19"/>
        <v>408</v>
      </c>
      <c r="P158" s="16"/>
      <c r="Q158" s="20" t="s">
        <v>270</v>
      </c>
    </row>
    <row r="159" spans="1:17">
      <c r="A159" s="2">
        <f t="shared" si="20"/>
        <v>157</v>
      </c>
      <c r="B159" s="1" t="s">
        <v>231</v>
      </c>
      <c r="C159" s="6" t="s">
        <v>320</v>
      </c>
      <c r="D159" s="1" t="s">
        <v>321</v>
      </c>
      <c r="E159" s="4" t="s">
        <v>521</v>
      </c>
      <c r="F159" s="1" t="s">
        <v>473</v>
      </c>
      <c r="G159" s="1">
        <v>4</v>
      </c>
      <c r="H159" s="16">
        <f>VLOOKUP(F159,'[1]SAFARI SALES'!$C$3:$D$151,2,FALSE)</f>
        <v>92</v>
      </c>
      <c r="I159" s="16">
        <f t="shared" si="18"/>
        <v>12</v>
      </c>
      <c r="J159" s="16">
        <f t="shared" si="21"/>
        <v>160</v>
      </c>
      <c r="K159" s="16">
        <f t="shared" si="22"/>
        <v>120</v>
      </c>
      <c r="L159" s="16">
        <v>25</v>
      </c>
      <c r="M159" s="16">
        <v>25</v>
      </c>
      <c r="N159" s="16">
        <v>300</v>
      </c>
      <c r="O159" s="16">
        <f t="shared" si="19"/>
        <v>1010</v>
      </c>
      <c r="P159" s="16"/>
      <c r="Q159" s="19" t="s">
        <v>522</v>
      </c>
    </row>
    <row r="160" spans="1:17">
      <c r="A160" s="2">
        <f t="shared" si="20"/>
        <v>158</v>
      </c>
      <c r="B160" s="1" t="s">
        <v>231</v>
      </c>
      <c r="C160" s="6" t="s">
        <v>322</v>
      </c>
      <c r="D160" s="1" t="s">
        <v>323</v>
      </c>
      <c r="E160" s="4" t="s">
        <v>521</v>
      </c>
      <c r="F160" s="1" t="s">
        <v>475</v>
      </c>
      <c r="G160" s="1">
        <v>3</v>
      </c>
      <c r="H160" s="16">
        <f>VLOOKUP(F160,'[1]SAFARI SALES'!$C$3:$D$151,2,FALSE)</f>
        <v>113</v>
      </c>
      <c r="I160" s="16">
        <f t="shared" si="18"/>
        <v>9</v>
      </c>
      <c r="J160" s="16">
        <f t="shared" si="21"/>
        <v>120</v>
      </c>
      <c r="K160" s="16">
        <f t="shared" si="22"/>
        <v>90</v>
      </c>
      <c r="L160" s="16">
        <v>25</v>
      </c>
      <c r="M160" s="16">
        <v>25</v>
      </c>
      <c r="N160" s="16"/>
      <c r="O160" s="16">
        <f t="shared" si="19"/>
        <v>608</v>
      </c>
      <c r="P160" s="16"/>
      <c r="Q160" s="20" t="s">
        <v>285</v>
      </c>
    </row>
    <row r="161" spans="1:17">
      <c r="A161" s="2">
        <f t="shared" si="20"/>
        <v>159</v>
      </c>
      <c r="B161" s="1" t="s">
        <v>231</v>
      </c>
      <c r="C161" s="6" t="s">
        <v>324</v>
      </c>
      <c r="D161" s="1" t="s">
        <v>325</v>
      </c>
      <c r="E161" s="4" t="s">
        <v>521</v>
      </c>
      <c r="F161" s="1" t="s">
        <v>480</v>
      </c>
      <c r="G161" s="1">
        <v>5</v>
      </c>
      <c r="H161" s="16">
        <f>VLOOKUP(F161,'[1]SAFARI SALES'!$C$3:$D$151,2,FALSE)</f>
        <v>106</v>
      </c>
      <c r="I161" s="16">
        <f t="shared" si="18"/>
        <v>15</v>
      </c>
      <c r="J161" s="16">
        <f t="shared" si="21"/>
        <v>200</v>
      </c>
      <c r="K161" s="16">
        <f t="shared" si="22"/>
        <v>150</v>
      </c>
      <c r="L161" s="16">
        <v>25</v>
      </c>
      <c r="M161" s="16">
        <v>25</v>
      </c>
      <c r="N161" s="16">
        <v>300</v>
      </c>
      <c r="O161" s="16">
        <f t="shared" si="19"/>
        <v>1245</v>
      </c>
      <c r="P161" s="16"/>
      <c r="Q161" s="19" t="s">
        <v>522</v>
      </c>
    </row>
    <row r="162" spans="1:17">
      <c r="A162" s="2">
        <f t="shared" si="20"/>
        <v>160</v>
      </c>
      <c r="B162" s="1" t="s">
        <v>231</v>
      </c>
      <c r="C162" s="6" t="s">
        <v>326</v>
      </c>
      <c r="D162" s="1" t="s">
        <v>327</v>
      </c>
      <c r="E162" s="4" t="s">
        <v>521</v>
      </c>
      <c r="F162" s="1" t="s">
        <v>481</v>
      </c>
      <c r="G162" s="1">
        <v>15</v>
      </c>
      <c r="H162" s="16">
        <f>VLOOKUP(F162,'[1]SAFARI SALES'!$C$3:$D$151,2,FALSE)</f>
        <v>106</v>
      </c>
      <c r="I162" s="16">
        <f t="shared" si="18"/>
        <v>45</v>
      </c>
      <c r="J162" s="16">
        <f t="shared" si="21"/>
        <v>600</v>
      </c>
      <c r="K162" s="16">
        <f t="shared" si="22"/>
        <v>450</v>
      </c>
      <c r="L162" s="16">
        <v>25</v>
      </c>
      <c r="M162" s="16">
        <v>25</v>
      </c>
      <c r="N162" s="16">
        <v>300</v>
      </c>
      <c r="O162" s="16">
        <f t="shared" si="19"/>
        <v>3035</v>
      </c>
      <c r="P162" s="16"/>
      <c r="Q162" s="19" t="s">
        <v>522</v>
      </c>
    </row>
    <row r="163" spans="1:17">
      <c r="A163" s="2">
        <f t="shared" si="20"/>
        <v>161</v>
      </c>
      <c r="B163" s="1" t="s">
        <v>231</v>
      </c>
      <c r="C163" s="6" t="s">
        <v>328</v>
      </c>
      <c r="D163" s="1" t="s">
        <v>329</v>
      </c>
      <c r="E163" s="4" t="s">
        <v>521</v>
      </c>
      <c r="F163" s="1" t="s">
        <v>479</v>
      </c>
      <c r="G163" s="1">
        <v>6</v>
      </c>
      <c r="H163" s="16">
        <f>VLOOKUP(F163,'[1]SAFARI SALES'!$C$3:$D$151,2,FALSE)</f>
        <v>106</v>
      </c>
      <c r="I163" s="16">
        <f t="shared" si="18"/>
        <v>18</v>
      </c>
      <c r="J163" s="16">
        <f t="shared" si="21"/>
        <v>240</v>
      </c>
      <c r="K163" s="16">
        <f t="shared" si="22"/>
        <v>180</v>
      </c>
      <c r="L163" s="16">
        <v>25</v>
      </c>
      <c r="M163" s="16">
        <v>25</v>
      </c>
      <c r="N163" s="16">
        <v>300</v>
      </c>
      <c r="O163" s="16">
        <f t="shared" si="19"/>
        <v>1424</v>
      </c>
      <c r="P163" s="16"/>
      <c r="Q163" s="19" t="s">
        <v>522</v>
      </c>
    </row>
    <row r="164" spans="1:17">
      <c r="A164" s="2">
        <f t="shared" si="20"/>
        <v>162</v>
      </c>
      <c r="B164" s="1" t="s">
        <v>228</v>
      </c>
      <c r="C164" s="6" t="s">
        <v>330</v>
      </c>
      <c r="D164" s="1" t="s">
        <v>331</v>
      </c>
      <c r="E164" s="4" t="s">
        <v>521</v>
      </c>
      <c r="F164" s="1" t="s">
        <v>474</v>
      </c>
      <c r="G164" s="1">
        <v>20</v>
      </c>
      <c r="H164" s="16">
        <f>VLOOKUP(F164,'[1]SAFARI SALES'!$C$3:$D$151,2,FALSE)</f>
        <v>92</v>
      </c>
      <c r="I164" s="16">
        <f t="shared" si="18"/>
        <v>60</v>
      </c>
      <c r="J164" s="16">
        <f t="shared" si="21"/>
        <v>800</v>
      </c>
      <c r="K164" s="16">
        <f t="shared" si="22"/>
        <v>600</v>
      </c>
      <c r="L164" s="16">
        <v>25</v>
      </c>
      <c r="M164" s="16">
        <v>25</v>
      </c>
      <c r="N164" s="16">
        <v>300</v>
      </c>
      <c r="O164" s="16">
        <f t="shared" si="19"/>
        <v>3650</v>
      </c>
      <c r="P164" s="16"/>
      <c r="Q164" s="19" t="s">
        <v>522</v>
      </c>
    </row>
    <row r="165" spans="1:17">
      <c r="A165" s="2">
        <f t="shared" si="20"/>
        <v>163</v>
      </c>
      <c r="B165" s="1" t="s">
        <v>228</v>
      </c>
      <c r="C165" s="6" t="s">
        <v>332</v>
      </c>
      <c r="D165" s="1" t="s">
        <v>333</v>
      </c>
      <c r="E165" s="4" t="s">
        <v>521</v>
      </c>
      <c r="F165" s="1" t="s">
        <v>468</v>
      </c>
      <c r="G165" s="1">
        <v>38</v>
      </c>
      <c r="H165" s="16">
        <f>VLOOKUP(F165,'[1]SAFARI SALES'!$C$3:$D$151,2,FALSE)</f>
        <v>106</v>
      </c>
      <c r="I165" s="16">
        <f t="shared" si="18"/>
        <v>114</v>
      </c>
      <c r="J165" s="16">
        <f t="shared" si="21"/>
        <v>1520</v>
      </c>
      <c r="K165" s="16">
        <f t="shared" si="22"/>
        <v>1140</v>
      </c>
      <c r="L165" s="16">
        <v>25</v>
      </c>
      <c r="M165" s="16">
        <v>25</v>
      </c>
      <c r="N165" s="16">
        <v>300</v>
      </c>
      <c r="O165" s="16">
        <f t="shared" si="19"/>
        <v>7152</v>
      </c>
      <c r="P165" s="16"/>
      <c r="Q165" s="19" t="s">
        <v>522</v>
      </c>
    </row>
    <row r="166" spans="1:17">
      <c r="A166" s="2">
        <f t="shared" si="20"/>
        <v>164</v>
      </c>
      <c r="B166" s="1" t="s">
        <v>228</v>
      </c>
      <c r="C166" s="6" t="s">
        <v>334</v>
      </c>
      <c r="D166" s="1" t="s">
        <v>335</v>
      </c>
      <c r="E166" s="4" t="s">
        <v>521</v>
      </c>
      <c r="F166" s="1" t="s">
        <v>482</v>
      </c>
      <c r="G166" s="1">
        <v>7</v>
      </c>
      <c r="H166" s="16">
        <f>VLOOKUP(F166,'[1]SAFARI SALES'!$C$3:$D$151,2,FALSE)</f>
        <v>106</v>
      </c>
      <c r="I166" s="16">
        <f t="shared" si="18"/>
        <v>21</v>
      </c>
      <c r="J166" s="16">
        <f t="shared" si="21"/>
        <v>280</v>
      </c>
      <c r="K166" s="16">
        <f t="shared" si="22"/>
        <v>210</v>
      </c>
      <c r="L166" s="16">
        <v>25</v>
      </c>
      <c r="M166" s="16">
        <v>25</v>
      </c>
      <c r="N166" s="16">
        <v>300</v>
      </c>
      <c r="O166" s="16">
        <f t="shared" si="19"/>
        <v>1603</v>
      </c>
      <c r="P166" s="16"/>
      <c r="Q166" s="19" t="s">
        <v>522</v>
      </c>
    </row>
    <row r="167" spans="1:17">
      <c r="A167" s="2">
        <f t="shared" si="20"/>
        <v>165</v>
      </c>
      <c r="B167" s="1" t="s">
        <v>228</v>
      </c>
      <c r="C167" s="6" t="s">
        <v>336</v>
      </c>
      <c r="D167" s="1" t="s">
        <v>337</v>
      </c>
      <c r="E167" s="4" t="s">
        <v>521</v>
      </c>
      <c r="F167" s="1" t="s">
        <v>465</v>
      </c>
      <c r="G167" s="1">
        <v>8</v>
      </c>
      <c r="H167" s="16">
        <f>VLOOKUP(F167,'[1]SAFARI SALES'!$C$3:$D$151,2,FALSE)</f>
        <v>106</v>
      </c>
      <c r="I167" s="16">
        <f t="shared" si="18"/>
        <v>24</v>
      </c>
      <c r="J167" s="16">
        <f t="shared" si="21"/>
        <v>320</v>
      </c>
      <c r="K167" s="16">
        <f t="shared" si="22"/>
        <v>240</v>
      </c>
      <c r="L167" s="16">
        <v>25</v>
      </c>
      <c r="M167" s="16">
        <v>25</v>
      </c>
      <c r="N167" s="16">
        <v>300</v>
      </c>
      <c r="O167" s="16">
        <f t="shared" si="19"/>
        <v>1782</v>
      </c>
      <c r="P167" s="16"/>
      <c r="Q167" s="19" t="s">
        <v>522</v>
      </c>
    </row>
    <row r="168" spans="1:17">
      <c r="A168" s="2">
        <f t="shared" si="20"/>
        <v>166</v>
      </c>
      <c r="B168" s="1" t="s">
        <v>228</v>
      </c>
      <c r="C168" s="6" t="s">
        <v>338</v>
      </c>
      <c r="D168" s="1" t="s">
        <v>339</v>
      </c>
      <c r="E168" s="4" t="s">
        <v>521</v>
      </c>
      <c r="F168" s="1" t="s">
        <v>469</v>
      </c>
      <c r="G168" s="1">
        <v>3</v>
      </c>
      <c r="H168" s="16">
        <f>VLOOKUP(F168,'[1]SAFARI SALES'!$C$3:$D$151,2,FALSE)</f>
        <v>79</v>
      </c>
      <c r="I168" s="16">
        <f t="shared" si="18"/>
        <v>9</v>
      </c>
      <c r="J168" s="16">
        <f t="shared" si="21"/>
        <v>120</v>
      </c>
      <c r="K168" s="16">
        <f t="shared" si="22"/>
        <v>90</v>
      </c>
      <c r="L168" s="16">
        <v>25</v>
      </c>
      <c r="M168" s="16">
        <v>25</v>
      </c>
      <c r="N168" s="16"/>
      <c r="O168" s="16">
        <f t="shared" si="19"/>
        <v>506</v>
      </c>
      <c r="P168" s="16"/>
      <c r="Q168" s="19" t="s">
        <v>522</v>
      </c>
    </row>
    <row r="169" spans="1:17">
      <c r="A169" s="2">
        <f t="shared" si="20"/>
        <v>167</v>
      </c>
      <c r="B169" s="1" t="s">
        <v>228</v>
      </c>
      <c r="C169" s="6" t="s">
        <v>340</v>
      </c>
      <c r="D169" s="1" t="s">
        <v>341</v>
      </c>
      <c r="E169" s="4" t="s">
        <v>521</v>
      </c>
      <c r="F169" s="4" t="s">
        <v>508</v>
      </c>
      <c r="G169" s="1">
        <v>15</v>
      </c>
      <c r="H169" s="16">
        <f>VLOOKUP(F169,'[1]SAFARI SALES'!$C$3:$D$151,2,FALSE)</f>
        <v>40</v>
      </c>
      <c r="I169" s="16">
        <f t="shared" si="18"/>
        <v>45</v>
      </c>
      <c r="J169" s="16">
        <f t="shared" si="21"/>
        <v>600</v>
      </c>
      <c r="K169" s="16">
        <f t="shared" si="22"/>
        <v>450</v>
      </c>
      <c r="L169" s="16">
        <v>25</v>
      </c>
      <c r="M169" s="16">
        <v>25</v>
      </c>
      <c r="N169" s="16"/>
      <c r="O169" s="16">
        <f t="shared" si="19"/>
        <v>1745</v>
      </c>
      <c r="P169" s="16"/>
      <c r="Q169" s="19" t="s">
        <v>522</v>
      </c>
    </row>
    <row r="170" spans="1:17">
      <c r="A170" s="2">
        <f t="shared" si="20"/>
        <v>168</v>
      </c>
      <c r="B170" s="1" t="s">
        <v>228</v>
      </c>
      <c r="C170" s="6" t="s">
        <v>342</v>
      </c>
      <c r="D170" s="1" t="s">
        <v>343</v>
      </c>
      <c r="E170" s="4" t="s">
        <v>521</v>
      </c>
      <c r="F170" s="1" t="s">
        <v>483</v>
      </c>
      <c r="G170" s="1">
        <v>10</v>
      </c>
      <c r="H170" s="16">
        <f>VLOOKUP(F170,'[1]SAFARI SALES'!$C$3:$D$151,2,FALSE)</f>
        <v>106</v>
      </c>
      <c r="I170" s="16">
        <f t="shared" si="18"/>
        <v>30</v>
      </c>
      <c r="J170" s="16">
        <f t="shared" si="21"/>
        <v>400</v>
      </c>
      <c r="K170" s="16">
        <f t="shared" si="22"/>
        <v>300</v>
      </c>
      <c r="L170" s="16">
        <v>25</v>
      </c>
      <c r="M170" s="16">
        <v>25</v>
      </c>
      <c r="N170" s="16">
        <v>300</v>
      </c>
      <c r="O170" s="16">
        <f t="shared" si="19"/>
        <v>2140</v>
      </c>
      <c r="P170" s="16"/>
      <c r="Q170" s="19" t="s">
        <v>522</v>
      </c>
    </row>
    <row r="171" spans="1:17">
      <c r="A171" s="2">
        <f t="shared" si="20"/>
        <v>169</v>
      </c>
      <c r="B171" s="1" t="s">
        <v>228</v>
      </c>
      <c r="C171" s="6" t="s">
        <v>344</v>
      </c>
      <c r="D171" s="1" t="s">
        <v>345</v>
      </c>
      <c r="E171" s="4" t="s">
        <v>521</v>
      </c>
      <c r="F171" s="1" t="s">
        <v>469</v>
      </c>
      <c r="G171" s="1">
        <v>15</v>
      </c>
      <c r="H171" s="16">
        <f>VLOOKUP(F171,'[1]SAFARI SALES'!$C$3:$D$151,2,FALSE)</f>
        <v>79</v>
      </c>
      <c r="I171" s="16">
        <f t="shared" si="18"/>
        <v>45</v>
      </c>
      <c r="J171" s="16">
        <f t="shared" si="21"/>
        <v>600</v>
      </c>
      <c r="K171" s="16">
        <f t="shared" si="22"/>
        <v>450</v>
      </c>
      <c r="L171" s="16">
        <v>25</v>
      </c>
      <c r="M171" s="16">
        <v>25</v>
      </c>
      <c r="N171" s="16"/>
      <c r="O171" s="16">
        <f t="shared" si="19"/>
        <v>2330</v>
      </c>
      <c r="P171" s="16"/>
      <c r="Q171" s="19" t="s">
        <v>522</v>
      </c>
    </row>
    <row r="172" spans="1:17">
      <c r="A172" s="2">
        <f t="shared" si="20"/>
        <v>170</v>
      </c>
      <c r="B172" s="1" t="s">
        <v>228</v>
      </c>
      <c r="C172" s="6" t="s">
        <v>346</v>
      </c>
      <c r="D172" s="1" t="s">
        <v>347</v>
      </c>
      <c r="E172" s="4" t="s">
        <v>521</v>
      </c>
      <c r="F172" s="4" t="s">
        <v>508</v>
      </c>
      <c r="G172" s="1">
        <v>6</v>
      </c>
      <c r="H172" s="16">
        <f>VLOOKUP(F172,'[1]SAFARI SALES'!$C$3:$D$151,2,FALSE)</f>
        <v>40</v>
      </c>
      <c r="I172" s="16">
        <f t="shared" si="18"/>
        <v>18</v>
      </c>
      <c r="J172" s="16">
        <f t="shared" si="21"/>
        <v>240</v>
      </c>
      <c r="K172" s="16">
        <f t="shared" si="22"/>
        <v>180</v>
      </c>
      <c r="L172" s="16">
        <v>25</v>
      </c>
      <c r="M172" s="16">
        <v>25</v>
      </c>
      <c r="N172" s="16"/>
      <c r="O172" s="16">
        <f t="shared" si="19"/>
        <v>728</v>
      </c>
      <c r="P172" s="16"/>
      <c r="Q172" s="19" t="s">
        <v>522</v>
      </c>
    </row>
    <row r="173" spans="1:17">
      <c r="A173" s="2">
        <f t="shared" si="20"/>
        <v>171</v>
      </c>
      <c r="B173" s="1" t="s">
        <v>228</v>
      </c>
      <c r="C173" s="6" t="s">
        <v>348</v>
      </c>
      <c r="D173" s="1" t="s">
        <v>349</v>
      </c>
      <c r="E173" s="4" t="s">
        <v>521</v>
      </c>
      <c r="F173" s="1" t="s">
        <v>477</v>
      </c>
      <c r="G173" s="1">
        <v>5</v>
      </c>
      <c r="H173" s="16">
        <f>VLOOKUP(F173,'[1]SAFARI SALES'!$C$3:$D$151,2,FALSE)</f>
        <v>145</v>
      </c>
      <c r="I173" s="16">
        <f t="shared" si="18"/>
        <v>15</v>
      </c>
      <c r="J173" s="16">
        <f t="shared" si="21"/>
        <v>200</v>
      </c>
      <c r="K173" s="16">
        <f t="shared" si="22"/>
        <v>150</v>
      </c>
      <c r="L173" s="16">
        <v>25</v>
      </c>
      <c r="M173" s="16">
        <v>25</v>
      </c>
      <c r="N173" s="16"/>
      <c r="O173" s="16">
        <f t="shared" si="19"/>
        <v>1140</v>
      </c>
      <c r="P173" s="16"/>
      <c r="Q173" s="20" t="s">
        <v>285</v>
      </c>
    </row>
    <row r="174" spans="1:17">
      <c r="A174" s="2">
        <f t="shared" si="20"/>
        <v>172</v>
      </c>
      <c r="B174" s="1" t="s">
        <v>228</v>
      </c>
      <c r="C174" s="6" t="s">
        <v>350</v>
      </c>
      <c r="D174" s="1" t="s">
        <v>351</v>
      </c>
      <c r="E174" s="4" t="s">
        <v>521</v>
      </c>
      <c r="F174" s="4" t="s">
        <v>508</v>
      </c>
      <c r="G174" s="1">
        <v>3</v>
      </c>
      <c r="H174" s="16">
        <f>VLOOKUP(F174,'[1]SAFARI SALES'!$C$3:$D$151,2,FALSE)</f>
        <v>40</v>
      </c>
      <c r="I174" s="16">
        <f t="shared" si="18"/>
        <v>9</v>
      </c>
      <c r="J174" s="16">
        <f t="shared" si="21"/>
        <v>120</v>
      </c>
      <c r="K174" s="16">
        <f t="shared" si="22"/>
        <v>90</v>
      </c>
      <c r="L174" s="16">
        <v>25</v>
      </c>
      <c r="M174" s="16">
        <v>25</v>
      </c>
      <c r="N174" s="16"/>
      <c r="O174" s="16">
        <f t="shared" si="19"/>
        <v>389</v>
      </c>
      <c r="P174" s="16"/>
      <c r="Q174" s="19" t="s">
        <v>522</v>
      </c>
    </row>
    <row r="175" spans="1:17">
      <c r="A175" s="2">
        <f t="shared" si="20"/>
        <v>173</v>
      </c>
      <c r="B175" s="1" t="s">
        <v>228</v>
      </c>
      <c r="C175" s="6" t="s">
        <v>352</v>
      </c>
      <c r="D175" s="1" t="s">
        <v>353</v>
      </c>
      <c r="E175" s="4" t="s">
        <v>521</v>
      </c>
      <c r="F175" s="1" t="s">
        <v>465</v>
      </c>
      <c r="G175" s="1">
        <v>3</v>
      </c>
      <c r="H175" s="16">
        <f>VLOOKUP(F175,'[1]SAFARI SALES'!$C$3:$D$151,2,FALSE)</f>
        <v>106</v>
      </c>
      <c r="I175" s="16">
        <f t="shared" si="18"/>
        <v>9</v>
      </c>
      <c r="J175" s="16">
        <f t="shared" si="21"/>
        <v>120</v>
      </c>
      <c r="K175" s="16">
        <f t="shared" si="22"/>
        <v>90</v>
      </c>
      <c r="L175" s="16">
        <v>25</v>
      </c>
      <c r="M175" s="16">
        <v>25</v>
      </c>
      <c r="N175" s="16"/>
      <c r="O175" s="16">
        <f t="shared" si="19"/>
        <v>587</v>
      </c>
      <c r="P175" s="16"/>
      <c r="Q175" s="20" t="s">
        <v>26</v>
      </c>
    </row>
    <row r="176" spans="1:17">
      <c r="A176" s="2">
        <f t="shared" si="20"/>
        <v>174</v>
      </c>
      <c r="B176" s="1" t="s">
        <v>9</v>
      </c>
      <c r="C176" s="6" t="s">
        <v>357</v>
      </c>
      <c r="D176" s="1" t="s">
        <v>358</v>
      </c>
      <c r="E176" s="4" t="s">
        <v>521</v>
      </c>
      <c r="F176" s="1" t="s">
        <v>485</v>
      </c>
      <c r="G176" s="1">
        <v>11</v>
      </c>
      <c r="H176" s="16">
        <f>VLOOKUP(F176,'[1]SAFARI SALES'!$C$3:$D$151,2,FALSE)</f>
        <v>106</v>
      </c>
      <c r="I176" s="16">
        <f t="shared" si="18"/>
        <v>33</v>
      </c>
      <c r="J176" s="16">
        <f t="shared" si="21"/>
        <v>440</v>
      </c>
      <c r="K176" s="16">
        <f t="shared" si="22"/>
        <v>330</v>
      </c>
      <c r="L176" s="16">
        <v>25</v>
      </c>
      <c r="M176" s="16">
        <v>25</v>
      </c>
      <c r="N176" s="16">
        <v>300</v>
      </c>
      <c r="O176" s="16">
        <f t="shared" si="19"/>
        <v>2319</v>
      </c>
      <c r="P176" s="16"/>
      <c r="Q176" s="19" t="s">
        <v>124</v>
      </c>
    </row>
    <row r="177" spans="1:17">
      <c r="A177" s="2">
        <f t="shared" si="20"/>
        <v>175</v>
      </c>
      <c r="B177" s="1" t="s">
        <v>9</v>
      </c>
      <c r="C177" s="6" t="s">
        <v>359</v>
      </c>
      <c r="D177" s="1" t="s">
        <v>360</v>
      </c>
      <c r="E177" s="4" t="s">
        <v>521</v>
      </c>
      <c r="F177" s="1" t="s">
        <v>465</v>
      </c>
      <c r="G177" s="1">
        <v>2</v>
      </c>
      <c r="H177" s="16">
        <f>VLOOKUP(F177,'[1]SAFARI SALES'!$C$3:$D$151,2,FALSE)</f>
        <v>106</v>
      </c>
      <c r="I177" s="16">
        <f t="shared" si="18"/>
        <v>6</v>
      </c>
      <c r="J177" s="16">
        <f t="shared" si="21"/>
        <v>80</v>
      </c>
      <c r="K177" s="16">
        <f t="shared" si="22"/>
        <v>60</v>
      </c>
      <c r="L177" s="16">
        <v>25</v>
      </c>
      <c r="M177" s="16">
        <v>25</v>
      </c>
      <c r="N177" s="16"/>
      <c r="O177" s="16">
        <f t="shared" si="19"/>
        <v>408</v>
      </c>
      <c r="P177" s="16"/>
      <c r="Q177" s="20" t="s">
        <v>504</v>
      </c>
    </row>
    <row r="178" spans="1:17">
      <c r="A178" s="2">
        <f t="shared" si="20"/>
        <v>176</v>
      </c>
      <c r="B178" s="1" t="s">
        <v>9</v>
      </c>
      <c r="C178" s="6" t="s">
        <v>361</v>
      </c>
      <c r="D178" s="1" t="s">
        <v>362</v>
      </c>
      <c r="E178" s="4" t="s">
        <v>521</v>
      </c>
      <c r="F178" s="1" t="s">
        <v>484</v>
      </c>
      <c r="G178" s="1">
        <v>15</v>
      </c>
      <c r="H178" s="16">
        <f>VLOOKUP(F178,'[1]SAFARI SALES'!$C$3:$D$151,2,FALSE)</f>
        <v>97</v>
      </c>
      <c r="I178" s="16">
        <f t="shared" si="18"/>
        <v>45</v>
      </c>
      <c r="J178" s="16">
        <f t="shared" si="21"/>
        <v>600</v>
      </c>
      <c r="K178" s="16">
        <f t="shared" si="22"/>
        <v>450</v>
      </c>
      <c r="L178" s="16">
        <v>25</v>
      </c>
      <c r="M178" s="16">
        <v>25</v>
      </c>
      <c r="N178" s="16">
        <v>300</v>
      </c>
      <c r="O178" s="16">
        <f t="shared" si="19"/>
        <v>2900</v>
      </c>
      <c r="P178" s="16"/>
      <c r="Q178" s="19" t="s">
        <v>124</v>
      </c>
    </row>
    <row r="179" spans="1:17">
      <c r="A179" s="2">
        <f t="shared" si="20"/>
        <v>177</v>
      </c>
      <c r="B179" s="1" t="s">
        <v>9</v>
      </c>
      <c r="C179" s="6" t="s">
        <v>363</v>
      </c>
      <c r="D179" s="1" t="s">
        <v>364</v>
      </c>
      <c r="E179" s="4" t="s">
        <v>521</v>
      </c>
      <c r="F179" s="1" t="s">
        <v>473</v>
      </c>
      <c r="G179" s="1">
        <v>15</v>
      </c>
      <c r="H179" s="16">
        <f>VLOOKUP(F179,'[1]SAFARI SALES'!$C$3:$D$151,2,FALSE)</f>
        <v>92</v>
      </c>
      <c r="I179" s="16">
        <f t="shared" si="18"/>
        <v>45</v>
      </c>
      <c r="J179" s="16">
        <f t="shared" si="21"/>
        <v>600</v>
      </c>
      <c r="K179" s="16">
        <f t="shared" si="22"/>
        <v>450</v>
      </c>
      <c r="L179" s="16">
        <v>25</v>
      </c>
      <c r="M179" s="16">
        <v>25</v>
      </c>
      <c r="N179" s="16">
        <v>300</v>
      </c>
      <c r="O179" s="16">
        <f t="shared" si="19"/>
        <v>2825</v>
      </c>
      <c r="P179" s="16"/>
      <c r="Q179" s="20" t="s">
        <v>124</v>
      </c>
    </row>
    <row r="180" spans="1:17">
      <c r="A180" s="2">
        <f t="shared" si="20"/>
        <v>178</v>
      </c>
      <c r="B180" s="1" t="s">
        <v>9</v>
      </c>
      <c r="C180" s="6" t="s">
        <v>365</v>
      </c>
      <c r="D180" s="1" t="s">
        <v>366</v>
      </c>
      <c r="E180" s="4" t="s">
        <v>521</v>
      </c>
      <c r="F180" s="1" t="s">
        <v>474</v>
      </c>
      <c r="G180" s="1">
        <v>9</v>
      </c>
      <c r="H180" s="16">
        <f>VLOOKUP(F180,'[1]SAFARI SALES'!$C$3:$D$151,2,FALSE)</f>
        <v>92</v>
      </c>
      <c r="I180" s="16">
        <f t="shared" si="18"/>
        <v>27</v>
      </c>
      <c r="J180" s="16">
        <f t="shared" si="21"/>
        <v>360</v>
      </c>
      <c r="K180" s="16">
        <f t="shared" si="22"/>
        <v>270</v>
      </c>
      <c r="L180" s="16">
        <v>25</v>
      </c>
      <c r="M180" s="16">
        <v>25</v>
      </c>
      <c r="N180" s="16">
        <v>300</v>
      </c>
      <c r="O180" s="16">
        <f t="shared" si="19"/>
        <v>1835</v>
      </c>
      <c r="P180" s="16"/>
      <c r="Q180" s="19" t="s">
        <v>509</v>
      </c>
    </row>
    <row r="181" spans="1:17">
      <c r="A181" s="2">
        <f t="shared" si="20"/>
        <v>179</v>
      </c>
      <c r="B181" s="1" t="s">
        <v>9</v>
      </c>
      <c r="C181" s="6" t="s">
        <v>367</v>
      </c>
      <c r="D181" s="1" t="s">
        <v>368</v>
      </c>
      <c r="E181" s="4" t="s">
        <v>521</v>
      </c>
      <c r="F181" s="1" t="s">
        <v>469</v>
      </c>
      <c r="G181" s="1">
        <v>25</v>
      </c>
      <c r="H181" s="16">
        <f>VLOOKUP(F181,'[1]SAFARI SALES'!$C$3:$D$151,2,FALSE)</f>
        <v>79</v>
      </c>
      <c r="I181" s="16">
        <f t="shared" si="18"/>
        <v>75</v>
      </c>
      <c r="J181" s="16">
        <f t="shared" si="21"/>
        <v>1000</v>
      </c>
      <c r="K181" s="16">
        <f t="shared" si="22"/>
        <v>750</v>
      </c>
      <c r="L181" s="16">
        <v>25</v>
      </c>
      <c r="M181" s="16">
        <v>25</v>
      </c>
      <c r="N181" s="16"/>
      <c r="O181" s="16">
        <f t="shared" si="19"/>
        <v>3850</v>
      </c>
      <c r="P181" s="16"/>
      <c r="Q181" s="19" t="s">
        <v>124</v>
      </c>
    </row>
    <row r="182" spans="1:17">
      <c r="A182" s="2">
        <f t="shared" si="20"/>
        <v>180</v>
      </c>
      <c r="B182" s="1" t="s">
        <v>9</v>
      </c>
      <c r="C182" s="6" t="s">
        <v>369</v>
      </c>
      <c r="D182" s="1" t="s">
        <v>370</v>
      </c>
      <c r="E182" s="4" t="s">
        <v>521</v>
      </c>
      <c r="F182" s="1" t="s">
        <v>469</v>
      </c>
      <c r="G182" s="1">
        <v>4</v>
      </c>
      <c r="H182" s="16">
        <f>VLOOKUP(F182,'[1]SAFARI SALES'!$C$3:$D$151,2,FALSE)</f>
        <v>79</v>
      </c>
      <c r="I182" s="16">
        <f t="shared" si="18"/>
        <v>12</v>
      </c>
      <c r="J182" s="16">
        <f t="shared" si="21"/>
        <v>160</v>
      </c>
      <c r="K182" s="16">
        <f t="shared" si="22"/>
        <v>120</v>
      </c>
      <c r="L182" s="16">
        <v>25</v>
      </c>
      <c r="M182" s="16">
        <v>25</v>
      </c>
      <c r="N182" s="16"/>
      <c r="O182" s="16">
        <f t="shared" si="19"/>
        <v>658</v>
      </c>
      <c r="P182" s="16"/>
      <c r="Q182" s="20" t="s">
        <v>505</v>
      </c>
    </row>
    <row r="183" spans="1:17">
      <c r="A183" s="2">
        <f t="shared" si="20"/>
        <v>181</v>
      </c>
      <c r="B183" s="1" t="s">
        <v>9</v>
      </c>
      <c r="C183" s="6" t="s">
        <v>371</v>
      </c>
      <c r="D183" s="1" t="s">
        <v>372</v>
      </c>
      <c r="E183" s="4" t="s">
        <v>521</v>
      </c>
      <c r="F183" s="1" t="s">
        <v>469</v>
      </c>
      <c r="G183" s="1">
        <v>15</v>
      </c>
      <c r="H183" s="16">
        <f>VLOOKUP(F183,'[1]SAFARI SALES'!$C$3:$D$151,2,FALSE)</f>
        <v>79</v>
      </c>
      <c r="I183" s="16">
        <f t="shared" si="18"/>
        <v>45</v>
      </c>
      <c r="J183" s="16">
        <f t="shared" si="21"/>
        <v>600</v>
      </c>
      <c r="K183" s="16">
        <f t="shared" si="22"/>
        <v>450</v>
      </c>
      <c r="L183" s="16">
        <v>25</v>
      </c>
      <c r="M183" s="16">
        <v>25</v>
      </c>
      <c r="N183" s="16"/>
      <c r="O183" s="16">
        <f t="shared" si="19"/>
        <v>2330</v>
      </c>
      <c r="P183" s="16"/>
      <c r="Q183" s="19" t="s">
        <v>124</v>
      </c>
    </row>
    <row r="184" spans="1:17">
      <c r="A184" s="2">
        <f t="shared" si="20"/>
        <v>182</v>
      </c>
      <c r="B184" s="1" t="s">
        <v>9</v>
      </c>
      <c r="C184" s="6" t="s">
        <v>373</v>
      </c>
      <c r="D184" s="1" t="s">
        <v>8</v>
      </c>
      <c r="E184" s="4" t="s">
        <v>521</v>
      </c>
      <c r="F184" s="1" t="s">
        <v>466</v>
      </c>
      <c r="G184" s="1">
        <v>34</v>
      </c>
      <c r="H184" s="16">
        <f>VLOOKUP(F184,'[1]SAFARI SALES'!$C$3:$D$151,2,FALSE)</f>
        <v>106</v>
      </c>
      <c r="I184" s="16">
        <f t="shared" si="18"/>
        <v>102</v>
      </c>
      <c r="J184" s="16">
        <f t="shared" si="21"/>
        <v>1360</v>
      </c>
      <c r="K184" s="16">
        <f t="shared" si="22"/>
        <v>1020</v>
      </c>
      <c r="L184" s="16">
        <v>25</v>
      </c>
      <c r="M184" s="16">
        <v>25</v>
      </c>
      <c r="N184" s="16">
        <v>300</v>
      </c>
      <c r="O184" s="16">
        <f t="shared" si="19"/>
        <v>6436</v>
      </c>
      <c r="P184" s="16"/>
      <c r="Q184" s="19" t="s">
        <v>124</v>
      </c>
    </row>
    <row r="185" spans="1:17">
      <c r="A185" s="2">
        <f t="shared" si="20"/>
        <v>183</v>
      </c>
      <c r="B185" s="1" t="s">
        <v>7</v>
      </c>
      <c r="C185" s="6" t="s">
        <v>6</v>
      </c>
      <c r="D185" s="1" t="s">
        <v>8</v>
      </c>
      <c r="E185" s="4" t="s">
        <v>525</v>
      </c>
      <c r="F185" s="35" t="s">
        <v>508</v>
      </c>
      <c r="G185" s="1">
        <v>34</v>
      </c>
      <c r="H185" s="16">
        <v>106</v>
      </c>
      <c r="I185" s="16">
        <f t="shared" si="18"/>
        <v>102</v>
      </c>
      <c r="J185" s="16"/>
      <c r="K185" s="16"/>
      <c r="L185" s="16"/>
      <c r="M185" s="16">
        <v>25</v>
      </c>
      <c r="N185" s="16"/>
      <c r="O185" s="16">
        <f t="shared" si="19"/>
        <v>3731</v>
      </c>
      <c r="P185" s="16" t="s">
        <v>2</v>
      </c>
      <c r="Q185" s="19" t="s">
        <v>124</v>
      </c>
    </row>
    <row r="186" spans="1:17">
      <c r="A186" s="2">
        <f t="shared" si="20"/>
        <v>184</v>
      </c>
      <c r="B186" s="1" t="s">
        <v>375</v>
      </c>
      <c r="C186" s="6" t="s">
        <v>374</v>
      </c>
      <c r="D186" s="1" t="s">
        <v>376</v>
      </c>
      <c r="E186" s="4" t="s">
        <v>521</v>
      </c>
      <c r="F186" s="1" t="s">
        <v>469</v>
      </c>
      <c r="G186" s="1">
        <v>6</v>
      </c>
      <c r="H186" s="16">
        <f>VLOOKUP(F186,'[1]SAFARI SALES'!$C$3:$D$151,2,FALSE)</f>
        <v>79</v>
      </c>
      <c r="I186" s="16">
        <f t="shared" si="18"/>
        <v>18</v>
      </c>
      <c r="J186" s="16">
        <f t="shared" ref="J186:J227" si="23">G186*40</f>
        <v>240</v>
      </c>
      <c r="K186" s="16">
        <f t="shared" ref="K186:K227" si="24">G186*30</f>
        <v>180</v>
      </c>
      <c r="L186" s="16">
        <v>25</v>
      </c>
      <c r="M186" s="16">
        <v>25</v>
      </c>
      <c r="N186" s="16"/>
      <c r="O186" s="16">
        <f t="shared" si="19"/>
        <v>962</v>
      </c>
      <c r="P186" s="16"/>
      <c r="Q186" s="19" t="s">
        <v>522</v>
      </c>
    </row>
    <row r="187" spans="1:17">
      <c r="A187" s="2">
        <f t="shared" si="20"/>
        <v>185</v>
      </c>
      <c r="B187" s="1" t="s">
        <v>375</v>
      </c>
      <c r="C187" s="6" t="s">
        <v>377</v>
      </c>
      <c r="D187" s="1" t="s">
        <v>378</v>
      </c>
      <c r="E187" s="4" t="s">
        <v>521</v>
      </c>
      <c r="F187" s="1" t="s">
        <v>469</v>
      </c>
      <c r="G187" s="1">
        <v>7</v>
      </c>
      <c r="H187" s="16">
        <f>VLOOKUP(F187,'[1]SAFARI SALES'!$C$3:$D$151,2,FALSE)</f>
        <v>79</v>
      </c>
      <c r="I187" s="16">
        <f t="shared" si="18"/>
        <v>21</v>
      </c>
      <c r="J187" s="16">
        <f t="shared" si="23"/>
        <v>280</v>
      </c>
      <c r="K187" s="16">
        <f t="shared" si="24"/>
        <v>210</v>
      </c>
      <c r="L187" s="16">
        <v>25</v>
      </c>
      <c r="M187" s="16">
        <v>25</v>
      </c>
      <c r="N187" s="16"/>
      <c r="O187" s="16">
        <f t="shared" si="19"/>
        <v>1114</v>
      </c>
      <c r="P187" s="16"/>
      <c r="Q187" s="19" t="s">
        <v>522</v>
      </c>
    </row>
    <row r="188" spans="1:17">
      <c r="A188" s="2">
        <f t="shared" si="20"/>
        <v>186</v>
      </c>
      <c r="B188" s="1" t="s">
        <v>375</v>
      </c>
      <c r="C188" s="6" t="s">
        <v>379</v>
      </c>
      <c r="D188" s="1" t="s">
        <v>380</v>
      </c>
      <c r="E188" s="4" t="s">
        <v>521</v>
      </c>
      <c r="F188" s="1" t="s">
        <v>465</v>
      </c>
      <c r="G188" s="1">
        <v>2</v>
      </c>
      <c r="H188" s="16">
        <f>VLOOKUP(F188,'[1]SAFARI SALES'!$C$3:$D$151,2,FALSE)</f>
        <v>106</v>
      </c>
      <c r="I188" s="16">
        <f t="shared" si="18"/>
        <v>6</v>
      </c>
      <c r="J188" s="16">
        <f t="shared" si="23"/>
        <v>80</v>
      </c>
      <c r="K188" s="16">
        <f t="shared" si="24"/>
        <v>60</v>
      </c>
      <c r="L188" s="16">
        <v>25</v>
      </c>
      <c r="M188" s="16">
        <v>25</v>
      </c>
      <c r="N188" s="16"/>
      <c r="O188" s="16">
        <f t="shared" si="19"/>
        <v>408</v>
      </c>
      <c r="P188" s="16"/>
      <c r="Q188" s="20" t="s">
        <v>26</v>
      </c>
    </row>
    <row r="189" spans="1:17">
      <c r="A189" s="2">
        <f t="shared" si="20"/>
        <v>187</v>
      </c>
      <c r="B189" s="1" t="s">
        <v>375</v>
      </c>
      <c r="C189" s="6" t="s">
        <v>381</v>
      </c>
      <c r="D189" s="1" t="s">
        <v>382</v>
      </c>
      <c r="E189" s="4" t="s">
        <v>521</v>
      </c>
      <c r="F189" s="1" t="s">
        <v>468</v>
      </c>
      <c r="G189" s="1">
        <v>9</v>
      </c>
      <c r="H189" s="16">
        <f>VLOOKUP(F189,'[1]SAFARI SALES'!$C$3:$D$151,2,FALSE)</f>
        <v>106</v>
      </c>
      <c r="I189" s="16">
        <f t="shared" si="18"/>
        <v>27</v>
      </c>
      <c r="J189" s="16">
        <f t="shared" si="23"/>
        <v>360</v>
      </c>
      <c r="K189" s="16">
        <f t="shared" si="24"/>
        <v>270</v>
      </c>
      <c r="L189" s="16">
        <v>25</v>
      </c>
      <c r="M189" s="16">
        <v>25</v>
      </c>
      <c r="N189" s="16"/>
      <c r="O189" s="16">
        <f t="shared" si="19"/>
        <v>1661</v>
      </c>
      <c r="P189" s="16"/>
      <c r="Q189" s="20" t="s">
        <v>383</v>
      </c>
    </row>
    <row r="190" spans="1:17">
      <c r="A190" s="2">
        <f t="shared" si="20"/>
        <v>188</v>
      </c>
      <c r="B190" s="1" t="s">
        <v>375</v>
      </c>
      <c r="C190" s="6" t="s">
        <v>385</v>
      </c>
      <c r="D190" s="1" t="s">
        <v>386</v>
      </c>
      <c r="E190" s="4" t="s">
        <v>521</v>
      </c>
      <c r="F190" s="1" t="s">
        <v>468</v>
      </c>
      <c r="G190" s="1">
        <v>5</v>
      </c>
      <c r="H190" s="16">
        <f>VLOOKUP(F190,'[1]SAFARI SALES'!$C$3:$D$151,2,FALSE)</f>
        <v>106</v>
      </c>
      <c r="I190" s="16">
        <f t="shared" si="18"/>
        <v>15</v>
      </c>
      <c r="J190" s="16">
        <f t="shared" si="23"/>
        <v>200</v>
      </c>
      <c r="K190" s="16">
        <f t="shared" si="24"/>
        <v>150</v>
      </c>
      <c r="L190" s="16">
        <v>25</v>
      </c>
      <c r="M190" s="16">
        <v>25</v>
      </c>
      <c r="N190" s="16"/>
      <c r="O190" s="16">
        <f t="shared" si="19"/>
        <v>945</v>
      </c>
      <c r="P190" s="16"/>
      <c r="Q190" s="20" t="s">
        <v>500</v>
      </c>
    </row>
    <row r="191" spans="1:17">
      <c r="A191" s="2">
        <f t="shared" si="20"/>
        <v>189</v>
      </c>
      <c r="B191" s="1" t="s">
        <v>375</v>
      </c>
      <c r="C191" s="6" t="s">
        <v>387</v>
      </c>
      <c r="D191" s="1" t="s">
        <v>388</v>
      </c>
      <c r="E191" s="4" t="s">
        <v>521</v>
      </c>
      <c r="F191" s="1" t="s">
        <v>468</v>
      </c>
      <c r="G191" s="1">
        <v>2</v>
      </c>
      <c r="H191" s="16">
        <f>VLOOKUP(F191,'[1]SAFARI SALES'!$C$3:$D$151,2,FALSE)</f>
        <v>106</v>
      </c>
      <c r="I191" s="16">
        <f t="shared" si="18"/>
        <v>6</v>
      </c>
      <c r="J191" s="16">
        <f t="shared" si="23"/>
        <v>80</v>
      </c>
      <c r="K191" s="16">
        <f t="shared" si="24"/>
        <v>60</v>
      </c>
      <c r="L191" s="16">
        <v>25</v>
      </c>
      <c r="M191" s="16">
        <v>25</v>
      </c>
      <c r="N191" s="16"/>
      <c r="O191" s="16">
        <f t="shared" si="19"/>
        <v>408</v>
      </c>
      <c r="P191" s="16"/>
      <c r="Q191" s="20" t="s">
        <v>500</v>
      </c>
    </row>
    <row r="192" spans="1:17">
      <c r="A192" s="2">
        <f t="shared" si="20"/>
        <v>190</v>
      </c>
      <c r="B192" s="1" t="s">
        <v>375</v>
      </c>
      <c r="C192" s="6" t="s">
        <v>389</v>
      </c>
      <c r="D192" s="1" t="s">
        <v>390</v>
      </c>
      <c r="E192" s="4" t="s">
        <v>521</v>
      </c>
      <c r="F192" s="1" t="s">
        <v>480</v>
      </c>
      <c r="G192" s="1">
        <v>2</v>
      </c>
      <c r="H192" s="16">
        <f>VLOOKUP(F192,'[1]SAFARI SALES'!$C$3:$D$151,2,FALSE)</f>
        <v>106</v>
      </c>
      <c r="I192" s="16">
        <f t="shared" si="18"/>
        <v>6</v>
      </c>
      <c r="J192" s="16">
        <f t="shared" si="23"/>
        <v>80</v>
      </c>
      <c r="K192" s="16">
        <f t="shared" si="24"/>
        <v>60</v>
      </c>
      <c r="L192" s="16">
        <v>25</v>
      </c>
      <c r="M192" s="16">
        <v>25</v>
      </c>
      <c r="N192" s="16"/>
      <c r="O192" s="16">
        <f t="shared" si="19"/>
        <v>408</v>
      </c>
      <c r="P192" s="16"/>
      <c r="Q192" s="20" t="s">
        <v>270</v>
      </c>
    </row>
    <row r="193" spans="1:17">
      <c r="A193" s="2">
        <f t="shared" si="20"/>
        <v>191</v>
      </c>
      <c r="B193" s="1" t="s">
        <v>375</v>
      </c>
      <c r="C193" s="6" t="s">
        <v>391</v>
      </c>
      <c r="D193" s="1" t="s">
        <v>392</v>
      </c>
      <c r="E193" s="4" t="s">
        <v>521</v>
      </c>
      <c r="F193" s="1" t="s">
        <v>465</v>
      </c>
      <c r="G193" s="1">
        <v>15</v>
      </c>
      <c r="H193" s="16">
        <f>VLOOKUP(F193,'[1]SAFARI SALES'!$C$3:$D$151,2,FALSE)</f>
        <v>106</v>
      </c>
      <c r="I193" s="16">
        <f t="shared" si="18"/>
        <v>45</v>
      </c>
      <c r="J193" s="16">
        <f t="shared" si="23"/>
        <v>600</v>
      </c>
      <c r="K193" s="16">
        <f t="shared" si="24"/>
        <v>450</v>
      </c>
      <c r="L193" s="16">
        <v>25</v>
      </c>
      <c r="M193" s="16">
        <v>25</v>
      </c>
      <c r="N193" s="16"/>
      <c r="O193" s="16">
        <f t="shared" si="19"/>
        <v>2735</v>
      </c>
      <c r="P193" s="16"/>
      <c r="Q193" s="20" t="s">
        <v>26</v>
      </c>
    </row>
    <row r="194" spans="1:17">
      <c r="A194" s="2">
        <f t="shared" si="20"/>
        <v>192</v>
      </c>
      <c r="B194" s="1" t="s">
        <v>375</v>
      </c>
      <c r="C194" s="6" t="s">
        <v>393</v>
      </c>
      <c r="D194" s="1" t="s">
        <v>394</v>
      </c>
      <c r="E194" s="4" t="s">
        <v>521</v>
      </c>
      <c r="F194" s="1" t="s">
        <v>468</v>
      </c>
      <c r="G194" s="1">
        <v>1</v>
      </c>
      <c r="H194" s="16">
        <f>VLOOKUP(F194,'[1]SAFARI SALES'!$C$3:$D$151,2,FALSE)</f>
        <v>106</v>
      </c>
      <c r="I194" s="16">
        <f t="shared" si="18"/>
        <v>3</v>
      </c>
      <c r="J194" s="16">
        <f t="shared" si="23"/>
        <v>40</v>
      </c>
      <c r="K194" s="16">
        <f t="shared" si="24"/>
        <v>30</v>
      </c>
      <c r="L194" s="16">
        <v>25</v>
      </c>
      <c r="M194" s="16">
        <v>25</v>
      </c>
      <c r="N194" s="16"/>
      <c r="O194" s="16">
        <f t="shared" si="19"/>
        <v>229</v>
      </c>
      <c r="P194" s="16"/>
      <c r="Q194" s="20" t="s">
        <v>500</v>
      </c>
    </row>
    <row r="195" spans="1:17">
      <c r="A195" s="2">
        <f t="shared" si="20"/>
        <v>193</v>
      </c>
      <c r="B195" s="1" t="s">
        <v>384</v>
      </c>
      <c r="C195" s="6" t="s">
        <v>395</v>
      </c>
      <c r="D195" s="1" t="s">
        <v>396</v>
      </c>
      <c r="E195" s="4" t="s">
        <v>521</v>
      </c>
      <c r="F195" s="4" t="s">
        <v>508</v>
      </c>
      <c r="G195" s="1">
        <v>34</v>
      </c>
      <c r="H195" s="16">
        <f>VLOOKUP(F195,'[1]SAFARI SALES'!$C$3:$D$151,2,FALSE)</f>
        <v>40</v>
      </c>
      <c r="I195" s="16">
        <f t="shared" ref="I195:I227" si="25">G195*3</f>
        <v>102</v>
      </c>
      <c r="J195" s="16">
        <f t="shared" si="23"/>
        <v>1360</v>
      </c>
      <c r="K195" s="16">
        <f t="shared" si="24"/>
        <v>1020</v>
      </c>
      <c r="L195" s="16">
        <v>25</v>
      </c>
      <c r="M195" s="16">
        <v>25</v>
      </c>
      <c r="N195" s="16"/>
      <c r="O195" s="16">
        <f t="shared" ref="O195:O227" si="26">G195*H195+I195+J195+K195+L195+M195+N195</f>
        <v>3892</v>
      </c>
      <c r="P195" s="16"/>
      <c r="Q195" s="20" t="s">
        <v>397</v>
      </c>
    </row>
    <row r="196" spans="1:17" ht="15" customHeight="1">
      <c r="A196" s="2">
        <f t="shared" si="20"/>
        <v>194</v>
      </c>
      <c r="B196" s="1" t="s">
        <v>384</v>
      </c>
      <c r="C196" s="6" t="s">
        <v>398</v>
      </c>
      <c r="D196" s="1" t="s">
        <v>399</v>
      </c>
      <c r="E196" s="4" t="s">
        <v>521</v>
      </c>
      <c r="F196" s="1" t="s">
        <v>465</v>
      </c>
      <c r="G196" s="1">
        <v>21</v>
      </c>
      <c r="H196" s="16">
        <f>VLOOKUP(F196,'[1]SAFARI SALES'!$C$3:$D$151,2,FALSE)</f>
        <v>106</v>
      </c>
      <c r="I196" s="16">
        <f t="shared" si="25"/>
        <v>63</v>
      </c>
      <c r="J196" s="16">
        <f t="shared" si="23"/>
        <v>840</v>
      </c>
      <c r="K196" s="16">
        <f t="shared" si="24"/>
        <v>630</v>
      </c>
      <c r="L196" s="16">
        <v>25</v>
      </c>
      <c r="M196" s="16">
        <v>25</v>
      </c>
      <c r="N196" s="16"/>
      <c r="O196" s="16">
        <f t="shared" si="26"/>
        <v>3809</v>
      </c>
      <c r="P196" s="16"/>
      <c r="Q196" s="20" t="s">
        <v>400</v>
      </c>
    </row>
    <row r="197" spans="1:17">
      <c r="A197" s="2">
        <f t="shared" ref="A197:A227" si="27">A196+1</f>
        <v>195</v>
      </c>
      <c r="B197" s="1" t="s">
        <v>384</v>
      </c>
      <c r="C197" s="6" t="s">
        <v>401</v>
      </c>
      <c r="D197" s="1" t="s">
        <v>402</v>
      </c>
      <c r="E197" s="4" t="s">
        <v>521</v>
      </c>
      <c r="F197" s="1" t="s">
        <v>465</v>
      </c>
      <c r="G197" s="1">
        <v>5</v>
      </c>
      <c r="H197" s="16">
        <f>VLOOKUP(F197,'[1]SAFARI SALES'!$C$3:$D$151,2,FALSE)</f>
        <v>106</v>
      </c>
      <c r="I197" s="16">
        <f t="shared" si="25"/>
        <v>15</v>
      </c>
      <c r="J197" s="16">
        <f t="shared" si="23"/>
        <v>200</v>
      </c>
      <c r="K197" s="16">
        <f t="shared" si="24"/>
        <v>150</v>
      </c>
      <c r="L197" s="16">
        <v>25</v>
      </c>
      <c r="M197" s="16">
        <v>25</v>
      </c>
      <c r="N197" s="16"/>
      <c r="O197" s="16">
        <f t="shared" si="26"/>
        <v>945</v>
      </c>
      <c r="P197" s="16"/>
      <c r="Q197" s="20" t="s">
        <v>26</v>
      </c>
    </row>
    <row r="198" spans="1:17">
      <c r="A198" s="2">
        <f t="shared" si="27"/>
        <v>196</v>
      </c>
      <c r="B198" s="1" t="s">
        <v>384</v>
      </c>
      <c r="C198" s="6" t="s">
        <v>403</v>
      </c>
      <c r="D198" s="1" t="s">
        <v>404</v>
      </c>
      <c r="E198" s="4" t="s">
        <v>521</v>
      </c>
      <c r="F198" s="4" t="s">
        <v>508</v>
      </c>
      <c r="G198" s="1">
        <v>3</v>
      </c>
      <c r="H198" s="16">
        <f>VLOOKUP(F198,'[1]SAFARI SALES'!$C$3:$D$151,2,FALSE)</f>
        <v>40</v>
      </c>
      <c r="I198" s="16">
        <f t="shared" si="25"/>
        <v>9</v>
      </c>
      <c r="J198" s="16">
        <f t="shared" si="23"/>
        <v>120</v>
      </c>
      <c r="K198" s="16">
        <f t="shared" si="24"/>
        <v>90</v>
      </c>
      <c r="L198" s="16">
        <v>25</v>
      </c>
      <c r="M198" s="16">
        <v>25</v>
      </c>
      <c r="N198" s="16"/>
      <c r="O198" s="16">
        <f t="shared" si="26"/>
        <v>389</v>
      </c>
      <c r="P198" s="16"/>
      <c r="Q198" s="19" t="s">
        <v>510</v>
      </c>
    </row>
    <row r="199" spans="1:17">
      <c r="A199" s="2">
        <f t="shared" si="27"/>
        <v>197</v>
      </c>
      <c r="B199" s="1" t="s">
        <v>384</v>
      </c>
      <c r="C199" s="6" t="s">
        <v>405</v>
      </c>
      <c r="D199" s="1" t="s">
        <v>406</v>
      </c>
      <c r="E199" s="4" t="s">
        <v>521</v>
      </c>
      <c r="F199" s="1" t="s">
        <v>465</v>
      </c>
      <c r="G199" s="1">
        <v>3</v>
      </c>
      <c r="H199" s="16">
        <f>VLOOKUP(F199,'[1]SAFARI SALES'!$C$3:$D$151,2,FALSE)</f>
        <v>106</v>
      </c>
      <c r="I199" s="16">
        <f t="shared" si="25"/>
        <v>9</v>
      </c>
      <c r="J199" s="16">
        <f t="shared" si="23"/>
        <v>120</v>
      </c>
      <c r="K199" s="16">
        <f t="shared" si="24"/>
        <v>90</v>
      </c>
      <c r="L199" s="16">
        <v>25</v>
      </c>
      <c r="M199" s="16">
        <v>25</v>
      </c>
      <c r="N199" s="16"/>
      <c r="O199" s="16">
        <f t="shared" si="26"/>
        <v>587</v>
      </c>
      <c r="P199" s="16"/>
      <c r="Q199" s="20" t="s">
        <v>26</v>
      </c>
    </row>
    <row r="200" spans="1:17">
      <c r="A200" s="2">
        <f t="shared" si="27"/>
        <v>198</v>
      </c>
      <c r="B200" s="1" t="s">
        <v>384</v>
      </c>
      <c r="C200" s="6" t="s">
        <v>407</v>
      </c>
      <c r="D200" s="1" t="s">
        <v>408</v>
      </c>
      <c r="E200" s="4" t="s">
        <v>521</v>
      </c>
      <c r="F200" s="1" t="s">
        <v>468</v>
      </c>
      <c r="G200" s="1">
        <v>3</v>
      </c>
      <c r="H200" s="16">
        <f>VLOOKUP(F200,'[1]SAFARI SALES'!$C$3:$D$151,2,FALSE)</f>
        <v>106</v>
      </c>
      <c r="I200" s="16">
        <f t="shared" si="25"/>
        <v>9</v>
      </c>
      <c r="J200" s="16">
        <f t="shared" si="23"/>
        <v>120</v>
      </c>
      <c r="K200" s="16">
        <f t="shared" si="24"/>
        <v>90</v>
      </c>
      <c r="L200" s="16">
        <v>25</v>
      </c>
      <c r="M200" s="16">
        <v>25</v>
      </c>
      <c r="N200" s="16"/>
      <c r="O200" s="16">
        <f t="shared" si="26"/>
        <v>587</v>
      </c>
      <c r="P200" s="16"/>
      <c r="Q200" s="20" t="s">
        <v>500</v>
      </c>
    </row>
    <row r="201" spans="1:17">
      <c r="A201" s="2">
        <f t="shared" si="27"/>
        <v>199</v>
      </c>
      <c r="B201" s="1" t="s">
        <v>384</v>
      </c>
      <c r="C201" s="6" t="s">
        <v>409</v>
      </c>
      <c r="D201" s="1" t="s">
        <v>410</v>
      </c>
      <c r="E201" s="4" t="s">
        <v>521</v>
      </c>
      <c r="F201" s="1" t="s">
        <v>465</v>
      </c>
      <c r="G201" s="1">
        <v>2</v>
      </c>
      <c r="H201" s="16">
        <f>VLOOKUP(F201,'[1]SAFARI SALES'!$C$3:$D$151,2,FALSE)</f>
        <v>106</v>
      </c>
      <c r="I201" s="16">
        <f t="shared" si="25"/>
        <v>6</v>
      </c>
      <c r="J201" s="16">
        <f t="shared" si="23"/>
        <v>80</v>
      </c>
      <c r="K201" s="16">
        <f t="shared" si="24"/>
        <v>60</v>
      </c>
      <c r="L201" s="16">
        <v>25</v>
      </c>
      <c r="M201" s="16">
        <v>25</v>
      </c>
      <c r="N201" s="16"/>
      <c r="O201" s="16">
        <f t="shared" si="26"/>
        <v>408</v>
      </c>
      <c r="P201" s="16"/>
      <c r="Q201" s="20" t="s">
        <v>504</v>
      </c>
    </row>
    <row r="202" spans="1:17">
      <c r="A202" s="2">
        <f t="shared" si="27"/>
        <v>200</v>
      </c>
      <c r="B202" s="1" t="s">
        <v>384</v>
      </c>
      <c r="C202" s="6" t="s">
        <v>411</v>
      </c>
      <c r="D202" s="1" t="s">
        <v>412</v>
      </c>
      <c r="E202" s="4" t="s">
        <v>521</v>
      </c>
      <c r="F202" s="1" t="s">
        <v>467</v>
      </c>
      <c r="G202" s="1">
        <v>4</v>
      </c>
      <c r="H202" s="16">
        <f>VLOOKUP(F202,'[1]SAFARI SALES'!$C$3:$D$151,2,FALSE)</f>
        <v>92</v>
      </c>
      <c r="I202" s="16">
        <f t="shared" si="25"/>
        <v>12</v>
      </c>
      <c r="J202" s="16">
        <f t="shared" si="23"/>
        <v>160</v>
      </c>
      <c r="K202" s="16">
        <f t="shared" si="24"/>
        <v>120</v>
      </c>
      <c r="L202" s="16">
        <v>25</v>
      </c>
      <c r="M202" s="16">
        <v>25</v>
      </c>
      <c r="N202" s="16"/>
      <c r="O202" s="16">
        <f t="shared" si="26"/>
        <v>710</v>
      </c>
      <c r="P202" s="16"/>
      <c r="Q202" s="20" t="s">
        <v>40</v>
      </c>
    </row>
    <row r="203" spans="1:17">
      <c r="A203" s="2">
        <f t="shared" si="27"/>
        <v>201</v>
      </c>
      <c r="B203" s="1" t="s">
        <v>384</v>
      </c>
      <c r="C203" s="6" t="s">
        <v>413</v>
      </c>
      <c r="D203" s="1" t="s">
        <v>414</v>
      </c>
      <c r="E203" s="4" t="s">
        <v>521</v>
      </c>
      <c r="F203" s="1" t="s">
        <v>467</v>
      </c>
      <c r="G203" s="1">
        <v>2</v>
      </c>
      <c r="H203" s="16">
        <f>VLOOKUP(F203,'[1]SAFARI SALES'!$C$3:$D$151,2,FALSE)</f>
        <v>92</v>
      </c>
      <c r="I203" s="16">
        <f t="shared" si="25"/>
        <v>6</v>
      </c>
      <c r="J203" s="16">
        <f t="shared" si="23"/>
        <v>80</v>
      </c>
      <c r="K203" s="16">
        <f t="shared" si="24"/>
        <v>60</v>
      </c>
      <c r="L203" s="16">
        <v>25</v>
      </c>
      <c r="M203" s="16">
        <v>25</v>
      </c>
      <c r="N203" s="16"/>
      <c r="O203" s="16">
        <f t="shared" si="26"/>
        <v>380</v>
      </c>
      <c r="P203" s="16"/>
      <c r="Q203" s="20" t="s">
        <v>40</v>
      </c>
    </row>
    <row r="204" spans="1:17">
      <c r="A204" s="2">
        <f t="shared" si="27"/>
        <v>202</v>
      </c>
      <c r="B204" s="1" t="s">
        <v>356</v>
      </c>
      <c r="C204" s="6" t="s">
        <v>415</v>
      </c>
      <c r="D204" s="1" t="s">
        <v>416</v>
      </c>
      <c r="E204" s="4" t="s">
        <v>521</v>
      </c>
      <c r="F204" s="1" t="s">
        <v>467</v>
      </c>
      <c r="G204" s="1">
        <v>43</v>
      </c>
      <c r="H204" s="16">
        <f>VLOOKUP(F204,'[1]SAFARI SALES'!$C$3:$D$151,2,FALSE)</f>
        <v>92</v>
      </c>
      <c r="I204" s="16">
        <f t="shared" si="25"/>
        <v>129</v>
      </c>
      <c r="J204" s="16">
        <f t="shared" si="23"/>
        <v>1720</v>
      </c>
      <c r="K204" s="16">
        <f t="shared" si="24"/>
        <v>1290</v>
      </c>
      <c r="L204" s="16">
        <v>25</v>
      </c>
      <c r="M204" s="16">
        <v>25</v>
      </c>
      <c r="N204" s="16"/>
      <c r="O204" s="16">
        <f t="shared" si="26"/>
        <v>7145</v>
      </c>
      <c r="P204" s="16"/>
      <c r="Q204" s="20" t="s">
        <v>40</v>
      </c>
    </row>
    <row r="205" spans="1:17">
      <c r="A205" s="2">
        <f t="shared" si="27"/>
        <v>203</v>
      </c>
      <c r="B205" s="1" t="s">
        <v>356</v>
      </c>
      <c r="C205" s="6" t="s">
        <v>418</v>
      </c>
      <c r="D205" s="1" t="s">
        <v>419</v>
      </c>
      <c r="E205" s="4" t="s">
        <v>521</v>
      </c>
      <c r="F205" s="1" t="s">
        <v>468</v>
      </c>
      <c r="G205" s="1">
        <v>1</v>
      </c>
      <c r="H205" s="16">
        <f>VLOOKUP(F205,'[1]SAFARI SALES'!$C$3:$D$151,2,FALSE)</f>
        <v>106</v>
      </c>
      <c r="I205" s="16">
        <f t="shared" si="25"/>
        <v>3</v>
      </c>
      <c r="J205" s="16">
        <f t="shared" si="23"/>
        <v>40</v>
      </c>
      <c r="K205" s="16">
        <f t="shared" si="24"/>
        <v>30</v>
      </c>
      <c r="L205" s="16">
        <v>25</v>
      </c>
      <c r="M205" s="16">
        <v>25</v>
      </c>
      <c r="N205" s="16"/>
      <c r="O205" s="16">
        <f t="shared" si="26"/>
        <v>229</v>
      </c>
      <c r="P205" s="16"/>
      <c r="Q205" s="20" t="s">
        <v>500</v>
      </c>
    </row>
    <row r="206" spans="1:17">
      <c r="A206" s="2">
        <f t="shared" si="27"/>
        <v>204</v>
      </c>
      <c r="B206" s="1" t="s">
        <v>356</v>
      </c>
      <c r="C206" s="6" t="s">
        <v>420</v>
      </c>
      <c r="D206" s="1" t="s">
        <v>421</v>
      </c>
      <c r="E206" s="4" t="s">
        <v>521</v>
      </c>
      <c r="F206" s="1" t="s">
        <v>473</v>
      </c>
      <c r="G206" s="1">
        <v>20</v>
      </c>
      <c r="H206" s="16">
        <f>VLOOKUP(F206,'[1]SAFARI SALES'!$C$3:$D$151,2,FALSE)</f>
        <v>92</v>
      </c>
      <c r="I206" s="16">
        <f t="shared" si="25"/>
        <v>60</v>
      </c>
      <c r="J206" s="16">
        <f t="shared" si="23"/>
        <v>800</v>
      </c>
      <c r="K206" s="16">
        <f t="shared" si="24"/>
        <v>600</v>
      </c>
      <c r="L206" s="16">
        <v>25</v>
      </c>
      <c r="M206" s="16">
        <v>25</v>
      </c>
      <c r="N206" s="16">
        <v>300</v>
      </c>
      <c r="O206" s="16">
        <f t="shared" si="26"/>
        <v>3650</v>
      </c>
      <c r="P206" s="16"/>
      <c r="Q206" s="20" t="s">
        <v>124</v>
      </c>
    </row>
    <row r="207" spans="1:17">
      <c r="A207" s="2">
        <f t="shared" si="27"/>
        <v>205</v>
      </c>
      <c r="B207" s="1" t="s">
        <v>356</v>
      </c>
      <c r="C207" s="6" t="s">
        <v>422</v>
      </c>
      <c r="D207" s="1" t="s">
        <v>423</v>
      </c>
      <c r="E207" s="4" t="s">
        <v>521</v>
      </c>
      <c r="F207" s="1" t="s">
        <v>486</v>
      </c>
      <c r="G207" s="1">
        <v>17</v>
      </c>
      <c r="H207" s="16">
        <f>VLOOKUP(F207,'[1]SAFARI SALES'!$C$3:$D$151,2,FALSE)</f>
        <v>172</v>
      </c>
      <c r="I207" s="16">
        <f t="shared" si="25"/>
        <v>51</v>
      </c>
      <c r="J207" s="16">
        <f t="shared" si="23"/>
        <v>680</v>
      </c>
      <c r="K207" s="16">
        <f t="shared" si="24"/>
        <v>510</v>
      </c>
      <c r="L207" s="16">
        <v>25</v>
      </c>
      <c r="M207" s="16">
        <v>25</v>
      </c>
      <c r="N207" s="16">
        <v>300</v>
      </c>
      <c r="O207" s="16">
        <f t="shared" si="26"/>
        <v>4515</v>
      </c>
      <c r="P207" s="16"/>
      <c r="Q207" s="19" t="s">
        <v>124</v>
      </c>
    </row>
    <row r="208" spans="1:17">
      <c r="A208" s="2">
        <f t="shared" si="27"/>
        <v>206</v>
      </c>
      <c r="B208" s="1" t="s">
        <v>356</v>
      </c>
      <c r="C208" s="6" t="s">
        <v>424</v>
      </c>
      <c r="D208" s="1" t="s">
        <v>425</v>
      </c>
      <c r="E208" s="4" t="s">
        <v>521</v>
      </c>
      <c r="F208" s="1" t="s">
        <v>480</v>
      </c>
      <c r="G208" s="1">
        <v>20</v>
      </c>
      <c r="H208" s="16">
        <f>VLOOKUP(F208,'[1]SAFARI SALES'!$C$3:$D$151,2,FALSE)</f>
        <v>106</v>
      </c>
      <c r="I208" s="16">
        <f t="shared" si="25"/>
        <v>60</v>
      </c>
      <c r="J208" s="16">
        <f t="shared" si="23"/>
        <v>800</v>
      </c>
      <c r="K208" s="16">
        <f t="shared" si="24"/>
        <v>600</v>
      </c>
      <c r="L208" s="16">
        <v>25</v>
      </c>
      <c r="M208" s="16">
        <v>25</v>
      </c>
      <c r="N208" s="16">
        <v>300</v>
      </c>
      <c r="O208" s="16">
        <f t="shared" si="26"/>
        <v>3930</v>
      </c>
      <c r="P208" s="16"/>
      <c r="Q208" s="19" t="s">
        <v>124</v>
      </c>
    </row>
    <row r="209" spans="1:17">
      <c r="A209" s="2">
        <f t="shared" si="27"/>
        <v>207</v>
      </c>
      <c r="B209" s="1" t="s">
        <v>356</v>
      </c>
      <c r="C209" s="6" t="s">
        <v>426</v>
      </c>
      <c r="D209" s="1" t="s">
        <v>427</v>
      </c>
      <c r="E209" s="4" t="s">
        <v>521</v>
      </c>
      <c r="F209" s="1" t="s">
        <v>465</v>
      </c>
      <c r="G209" s="1">
        <v>6</v>
      </c>
      <c r="H209" s="16">
        <f>VLOOKUP(F209,'[1]SAFARI SALES'!$C$3:$D$151,2,FALSE)</f>
        <v>106</v>
      </c>
      <c r="I209" s="16">
        <f t="shared" si="25"/>
        <v>18</v>
      </c>
      <c r="J209" s="16">
        <f t="shared" si="23"/>
        <v>240</v>
      </c>
      <c r="K209" s="16">
        <f t="shared" si="24"/>
        <v>180</v>
      </c>
      <c r="L209" s="16">
        <v>25</v>
      </c>
      <c r="M209" s="16">
        <v>25</v>
      </c>
      <c r="N209" s="16">
        <v>300</v>
      </c>
      <c r="O209" s="16">
        <f t="shared" si="26"/>
        <v>1424</v>
      </c>
      <c r="P209" s="16"/>
      <c r="Q209" s="19" t="s">
        <v>124</v>
      </c>
    </row>
    <row r="210" spans="1:17">
      <c r="A210" s="2">
        <f t="shared" si="27"/>
        <v>208</v>
      </c>
      <c r="B210" s="1" t="s">
        <v>356</v>
      </c>
      <c r="C210" s="6" t="s">
        <v>428</v>
      </c>
      <c r="D210" s="1" t="s">
        <v>429</v>
      </c>
      <c r="E210" s="4" t="s">
        <v>521</v>
      </c>
      <c r="F210" s="1" t="s">
        <v>485</v>
      </c>
      <c r="G210" s="1">
        <v>6</v>
      </c>
      <c r="H210" s="16">
        <f>VLOOKUP(F210,'[1]SAFARI SALES'!$C$3:$D$151,2,FALSE)</f>
        <v>106</v>
      </c>
      <c r="I210" s="16">
        <f t="shared" si="25"/>
        <v>18</v>
      </c>
      <c r="J210" s="16">
        <f t="shared" si="23"/>
        <v>240</v>
      </c>
      <c r="K210" s="16">
        <f t="shared" si="24"/>
        <v>180</v>
      </c>
      <c r="L210" s="16">
        <v>25</v>
      </c>
      <c r="M210" s="16">
        <v>25</v>
      </c>
      <c r="N210" s="16">
        <v>300</v>
      </c>
      <c r="O210" s="16">
        <f t="shared" si="26"/>
        <v>1424</v>
      </c>
      <c r="P210" s="16"/>
      <c r="Q210" s="19" t="s">
        <v>124</v>
      </c>
    </row>
    <row r="211" spans="1:17">
      <c r="A211" s="2">
        <f t="shared" si="27"/>
        <v>209</v>
      </c>
      <c r="B211" s="1" t="s">
        <v>356</v>
      </c>
      <c r="C211" s="6" t="s">
        <v>430</v>
      </c>
      <c r="D211" s="1" t="s">
        <v>431</v>
      </c>
      <c r="E211" s="4" t="s">
        <v>521</v>
      </c>
      <c r="F211" s="1" t="s">
        <v>488</v>
      </c>
      <c r="G211" s="1">
        <v>6</v>
      </c>
      <c r="H211" s="16">
        <f>VLOOKUP(F211,'[1]SAFARI SALES'!$C$3:$D$151,2,FALSE)</f>
        <v>210</v>
      </c>
      <c r="I211" s="16">
        <f t="shared" si="25"/>
        <v>18</v>
      </c>
      <c r="J211" s="16">
        <f t="shared" si="23"/>
        <v>240</v>
      </c>
      <c r="K211" s="16">
        <f t="shared" si="24"/>
        <v>180</v>
      </c>
      <c r="L211" s="16">
        <v>25</v>
      </c>
      <c r="M211" s="16">
        <v>25</v>
      </c>
      <c r="N211" s="16">
        <v>300</v>
      </c>
      <c r="O211" s="16">
        <f t="shared" si="26"/>
        <v>2048</v>
      </c>
      <c r="P211" s="16"/>
      <c r="Q211" s="19" t="s">
        <v>124</v>
      </c>
    </row>
    <row r="212" spans="1:17">
      <c r="A212" s="2">
        <f t="shared" si="27"/>
        <v>210</v>
      </c>
      <c r="B212" s="1" t="s">
        <v>356</v>
      </c>
      <c r="C212" s="6" t="s">
        <v>432</v>
      </c>
      <c r="D212" s="1" t="s">
        <v>433</v>
      </c>
      <c r="E212" s="4" t="s">
        <v>521</v>
      </c>
      <c r="F212" s="1" t="s">
        <v>476</v>
      </c>
      <c r="G212" s="1">
        <v>6</v>
      </c>
      <c r="H212" s="16">
        <f>VLOOKUP(F212,'[1]SAFARI SALES'!$C$3:$D$151,2,FALSE)</f>
        <v>166</v>
      </c>
      <c r="I212" s="16">
        <f t="shared" si="25"/>
        <v>18</v>
      </c>
      <c r="J212" s="16">
        <f t="shared" si="23"/>
        <v>240</v>
      </c>
      <c r="K212" s="16">
        <f t="shared" si="24"/>
        <v>180</v>
      </c>
      <c r="L212" s="16">
        <v>25</v>
      </c>
      <c r="M212" s="16">
        <v>25</v>
      </c>
      <c r="N212" s="16">
        <v>300</v>
      </c>
      <c r="O212" s="16">
        <f t="shared" si="26"/>
        <v>1784</v>
      </c>
      <c r="P212" s="16"/>
      <c r="Q212" s="19" t="s">
        <v>124</v>
      </c>
    </row>
    <row r="213" spans="1:17">
      <c r="A213" s="2">
        <f t="shared" si="27"/>
        <v>211</v>
      </c>
      <c r="B213" s="1" t="s">
        <v>356</v>
      </c>
      <c r="C213" s="6" t="s">
        <v>434</v>
      </c>
      <c r="D213" s="1" t="s">
        <v>435</v>
      </c>
      <c r="E213" s="4" t="s">
        <v>521</v>
      </c>
      <c r="F213" s="1" t="s">
        <v>484</v>
      </c>
      <c r="G213" s="1">
        <v>6</v>
      </c>
      <c r="H213" s="16">
        <f>VLOOKUP(F213,'[1]SAFARI SALES'!$C$3:$D$151,2,FALSE)</f>
        <v>97</v>
      </c>
      <c r="I213" s="16">
        <f t="shared" si="25"/>
        <v>18</v>
      </c>
      <c r="J213" s="16">
        <f t="shared" si="23"/>
        <v>240</v>
      </c>
      <c r="K213" s="16">
        <f t="shared" si="24"/>
        <v>180</v>
      </c>
      <c r="L213" s="16">
        <v>25</v>
      </c>
      <c r="M213" s="16">
        <v>25</v>
      </c>
      <c r="N213" s="16">
        <v>300</v>
      </c>
      <c r="O213" s="16">
        <f t="shared" si="26"/>
        <v>1370</v>
      </c>
      <c r="P213" s="16"/>
      <c r="Q213" s="19" t="s">
        <v>124</v>
      </c>
    </row>
    <row r="214" spans="1:17">
      <c r="A214" s="2">
        <f t="shared" si="27"/>
        <v>212</v>
      </c>
      <c r="B214" s="1" t="s">
        <v>356</v>
      </c>
      <c r="C214" s="6" t="s">
        <v>436</v>
      </c>
      <c r="D214" s="1" t="s">
        <v>437</v>
      </c>
      <c r="E214" s="4" t="s">
        <v>521</v>
      </c>
      <c r="F214" s="1" t="s">
        <v>473</v>
      </c>
      <c r="G214" s="1">
        <v>18</v>
      </c>
      <c r="H214" s="16">
        <f>VLOOKUP(F214,'[1]SAFARI SALES'!$C$3:$D$151,2,FALSE)</f>
        <v>92</v>
      </c>
      <c r="I214" s="16">
        <f t="shared" si="25"/>
        <v>54</v>
      </c>
      <c r="J214" s="16">
        <f t="shared" si="23"/>
        <v>720</v>
      </c>
      <c r="K214" s="16">
        <f t="shared" si="24"/>
        <v>540</v>
      </c>
      <c r="L214" s="16">
        <v>25</v>
      </c>
      <c r="M214" s="16">
        <v>25</v>
      </c>
      <c r="N214" s="16">
        <v>300</v>
      </c>
      <c r="O214" s="16">
        <f t="shared" si="26"/>
        <v>3320</v>
      </c>
      <c r="P214" s="16"/>
      <c r="Q214" s="20" t="s">
        <v>124</v>
      </c>
    </row>
    <row r="215" spans="1:17">
      <c r="A215" s="2">
        <f t="shared" si="27"/>
        <v>213</v>
      </c>
      <c r="B215" s="1" t="s">
        <v>356</v>
      </c>
      <c r="C215" s="6" t="s">
        <v>438</v>
      </c>
      <c r="D215" s="1" t="s">
        <v>439</v>
      </c>
      <c r="E215" s="4" t="s">
        <v>521</v>
      </c>
      <c r="F215" s="1" t="s">
        <v>479</v>
      </c>
      <c r="G215" s="1">
        <v>21</v>
      </c>
      <c r="H215" s="16">
        <f>VLOOKUP(F215,'[1]SAFARI SALES'!$C$3:$D$151,2,FALSE)</f>
        <v>106</v>
      </c>
      <c r="I215" s="16">
        <f t="shared" si="25"/>
        <v>63</v>
      </c>
      <c r="J215" s="16">
        <f t="shared" si="23"/>
        <v>840</v>
      </c>
      <c r="K215" s="16">
        <f t="shared" si="24"/>
        <v>630</v>
      </c>
      <c r="L215" s="16">
        <v>25</v>
      </c>
      <c r="M215" s="16">
        <v>25</v>
      </c>
      <c r="N215" s="16">
        <v>300</v>
      </c>
      <c r="O215" s="16">
        <f t="shared" si="26"/>
        <v>4109</v>
      </c>
      <c r="P215" s="16"/>
      <c r="Q215" s="19" t="s">
        <v>124</v>
      </c>
    </row>
    <row r="216" spans="1:17" s="33" customFormat="1" ht="30">
      <c r="A216" s="28">
        <f t="shared" si="27"/>
        <v>214</v>
      </c>
      <c r="B216" s="29" t="s">
        <v>356</v>
      </c>
      <c r="C216" s="30" t="s">
        <v>440</v>
      </c>
      <c r="D216" s="29" t="s">
        <v>441</v>
      </c>
      <c r="E216" s="31" t="s">
        <v>521</v>
      </c>
      <c r="F216" s="29" t="s">
        <v>483</v>
      </c>
      <c r="G216" s="29">
        <v>7</v>
      </c>
      <c r="H216" s="32">
        <f>VLOOKUP(F216,'[1]SAFARI SALES'!$C$3:$D$151,2,FALSE)</f>
        <v>106</v>
      </c>
      <c r="I216" s="32">
        <f t="shared" si="25"/>
        <v>21</v>
      </c>
      <c r="J216" s="32">
        <f t="shared" si="23"/>
        <v>280</v>
      </c>
      <c r="K216" s="32">
        <f t="shared" si="24"/>
        <v>210</v>
      </c>
      <c r="L216" s="32">
        <v>25</v>
      </c>
      <c r="M216" s="32">
        <v>25</v>
      </c>
      <c r="N216" s="32">
        <v>300</v>
      </c>
      <c r="O216" s="32">
        <f t="shared" si="26"/>
        <v>1603</v>
      </c>
      <c r="P216" s="32"/>
      <c r="Q216" s="34" t="s">
        <v>523</v>
      </c>
    </row>
    <row r="217" spans="1:17">
      <c r="A217" s="2">
        <f t="shared" si="27"/>
        <v>215</v>
      </c>
      <c r="B217" s="1" t="s">
        <v>356</v>
      </c>
      <c r="C217" s="6" t="s">
        <v>442</v>
      </c>
      <c r="D217" s="1" t="s">
        <v>443</v>
      </c>
      <c r="E217" s="4" t="s">
        <v>521</v>
      </c>
      <c r="F217" s="1" t="s">
        <v>480</v>
      </c>
      <c r="G217" s="1">
        <v>26</v>
      </c>
      <c r="H217" s="16">
        <f>VLOOKUP(F217,'[1]SAFARI SALES'!$C$3:$D$151,2,FALSE)</f>
        <v>106</v>
      </c>
      <c r="I217" s="16">
        <f t="shared" si="25"/>
        <v>78</v>
      </c>
      <c r="J217" s="16">
        <f t="shared" si="23"/>
        <v>1040</v>
      </c>
      <c r="K217" s="16">
        <f t="shared" si="24"/>
        <v>780</v>
      </c>
      <c r="L217" s="16">
        <v>25</v>
      </c>
      <c r="M217" s="16">
        <v>25</v>
      </c>
      <c r="N217" s="16">
        <v>300</v>
      </c>
      <c r="O217" s="16">
        <f t="shared" si="26"/>
        <v>5004</v>
      </c>
      <c r="P217" s="16"/>
      <c r="Q217" s="19" t="s">
        <v>124</v>
      </c>
    </row>
    <row r="218" spans="1:17">
      <c r="A218" s="2">
        <f t="shared" si="27"/>
        <v>216</v>
      </c>
      <c r="B218" s="1" t="s">
        <v>356</v>
      </c>
      <c r="C218" s="6" t="s">
        <v>444</v>
      </c>
      <c r="D218" s="1" t="s">
        <v>445</v>
      </c>
      <c r="E218" s="4" t="s">
        <v>521</v>
      </c>
      <c r="F218" s="1" t="s">
        <v>471</v>
      </c>
      <c r="G218" s="1">
        <v>29</v>
      </c>
      <c r="H218" s="16">
        <f>VLOOKUP(F218,'[1]SAFARI SALES'!$C$3:$D$151,2,FALSE)</f>
        <v>172</v>
      </c>
      <c r="I218" s="16">
        <f t="shared" si="25"/>
        <v>87</v>
      </c>
      <c r="J218" s="16">
        <f t="shared" si="23"/>
        <v>1160</v>
      </c>
      <c r="K218" s="16">
        <f t="shared" si="24"/>
        <v>870</v>
      </c>
      <c r="L218" s="16">
        <v>25</v>
      </c>
      <c r="M218" s="16">
        <v>25</v>
      </c>
      <c r="N218" s="16">
        <v>300</v>
      </c>
      <c r="O218" s="16">
        <f t="shared" si="26"/>
        <v>7455</v>
      </c>
      <c r="P218" s="16"/>
      <c r="Q218" s="19" t="s">
        <v>124</v>
      </c>
    </row>
    <row r="219" spans="1:17">
      <c r="A219" s="2">
        <f t="shared" si="27"/>
        <v>217</v>
      </c>
      <c r="B219" s="1" t="s">
        <v>417</v>
      </c>
      <c r="C219" s="6" t="s">
        <v>446</v>
      </c>
      <c r="D219" s="1" t="s">
        <v>447</v>
      </c>
      <c r="E219" s="4" t="s">
        <v>521</v>
      </c>
      <c r="F219" s="1" t="s">
        <v>477</v>
      </c>
      <c r="G219" s="1">
        <v>2</v>
      </c>
      <c r="H219" s="16">
        <f>VLOOKUP(F219,'[1]SAFARI SALES'!$C$3:$D$151,2,FALSE)</f>
        <v>145</v>
      </c>
      <c r="I219" s="16">
        <f t="shared" si="25"/>
        <v>6</v>
      </c>
      <c r="J219" s="16">
        <f t="shared" si="23"/>
        <v>80</v>
      </c>
      <c r="K219" s="16">
        <f t="shared" si="24"/>
        <v>60</v>
      </c>
      <c r="L219" s="16">
        <v>25</v>
      </c>
      <c r="M219" s="16">
        <v>25</v>
      </c>
      <c r="N219" s="16"/>
      <c r="O219" s="16">
        <f t="shared" si="26"/>
        <v>486</v>
      </c>
      <c r="P219" s="16"/>
      <c r="Q219" s="20" t="s">
        <v>285</v>
      </c>
    </row>
    <row r="220" spans="1:17">
      <c r="A220" s="2">
        <f t="shared" si="27"/>
        <v>218</v>
      </c>
      <c r="B220" s="1" t="s">
        <v>417</v>
      </c>
      <c r="C220" s="6" t="s">
        <v>448</v>
      </c>
      <c r="D220" s="1" t="s">
        <v>449</v>
      </c>
      <c r="E220" s="4" t="s">
        <v>521</v>
      </c>
      <c r="F220" s="1" t="s">
        <v>467</v>
      </c>
      <c r="G220" s="1">
        <v>10</v>
      </c>
      <c r="H220" s="16">
        <f>VLOOKUP(F220,'[1]SAFARI SALES'!$C$3:$D$151,2,FALSE)</f>
        <v>92</v>
      </c>
      <c r="I220" s="16">
        <f t="shared" si="25"/>
        <v>30</v>
      </c>
      <c r="J220" s="16">
        <f t="shared" si="23"/>
        <v>400</v>
      </c>
      <c r="K220" s="16">
        <f t="shared" si="24"/>
        <v>300</v>
      </c>
      <c r="L220" s="16">
        <v>25</v>
      </c>
      <c r="M220" s="16">
        <v>25</v>
      </c>
      <c r="N220" s="16"/>
      <c r="O220" s="16">
        <f t="shared" si="26"/>
        <v>1700</v>
      </c>
      <c r="P220" s="16"/>
      <c r="Q220" s="20" t="s">
        <v>40</v>
      </c>
    </row>
    <row r="221" spans="1:17">
      <c r="A221" s="2">
        <f t="shared" si="27"/>
        <v>219</v>
      </c>
      <c r="B221" s="1" t="s">
        <v>417</v>
      </c>
      <c r="C221" s="6" t="s">
        <v>450</v>
      </c>
      <c r="D221" s="1" t="s">
        <v>451</v>
      </c>
      <c r="E221" s="4" t="s">
        <v>521</v>
      </c>
      <c r="F221" s="1" t="s">
        <v>469</v>
      </c>
      <c r="G221" s="1">
        <v>26</v>
      </c>
      <c r="H221" s="16">
        <f>VLOOKUP(F221,'[1]SAFARI SALES'!$C$3:$D$151,2,FALSE)</f>
        <v>79</v>
      </c>
      <c r="I221" s="16">
        <f t="shared" si="25"/>
        <v>78</v>
      </c>
      <c r="J221" s="16">
        <f t="shared" si="23"/>
        <v>1040</v>
      </c>
      <c r="K221" s="16">
        <f t="shared" si="24"/>
        <v>780</v>
      </c>
      <c r="L221" s="16">
        <v>25</v>
      </c>
      <c r="M221" s="16">
        <v>25</v>
      </c>
      <c r="N221" s="16"/>
      <c r="O221" s="16">
        <f t="shared" si="26"/>
        <v>4002</v>
      </c>
      <c r="P221" s="16"/>
      <c r="Q221" s="20" t="s">
        <v>124</v>
      </c>
    </row>
    <row r="222" spans="1:17">
      <c r="A222" s="2">
        <f t="shared" si="27"/>
        <v>220</v>
      </c>
      <c r="B222" s="1" t="s">
        <v>417</v>
      </c>
      <c r="C222" s="6" t="s">
        <v>452</v>
      </c>
      <c r="D222" s="1" t="s">
        <v>453</v>
      </c>
      <c r="E222" s="4" t="s">
        <v>521</v>
      </c>
      <c r="F222" s="1" t="s">
        <v>469</v>
      </c>
      <c r="G222" s="1">
        <v>18</v>
      </c>
      <c r="H222" s="16">
        <f>VLOOKUP(F222,'[1]SAFARI SALES'!$C$3:$D$151,2,FALSE)</f>
        <v>79</v>
      </c>
      <c r="I222" s="16">
        <f t="shared" si="25"/>
        <v>54</v>
      </c>
      <c r="J222" s="16">
        <f t="shared" si="23"/>
        <v>720</v>
      </c>
      <c r="K222" s="16">
        <f t="shared" si="24"/>
        <v>540</v>
      </c>
      <c r="L222" s="16">
        <v>25</v>
      </c>
      <c r="M222" s="16">
        <v>25</v>
      </c>
      <c r="N222" s="16"/>
      <c r="O222" s="16">
        <f t="shared" si="26"/>
        <v>2786</v>
      </c>
      <c r="P222" s="16"/>
      <c r="Q222" s="20" t="s">
        <v>124</v>
      </c>
    </row>
    <row r="223" spans="1:17">
      <c r="A223" s="2">
        <f t="shared" si="27"/>
        <v>221</v>
      </c>
      <c r="B223" s="1" t="s">
        <v>417</v>
      </c>
      <c r="C223" s="6" t="s">
        <v>454</v>
      </c>
      <c r="D223" s="1" t="s">
        <v>455</v>
      </c>
      <c r="E223" s="4" t="s">
        <v>521</v>
      </c>
      <c r="F223" s="1" t="s">
        <v>469</v>
      </c>
      <c r="G223" s="1">
        <v>10</v>
      </c>
      <c r="H223" s="16">
        <f>VLOOKUP(F223,'[1]SAFARI SALES'!$C$3:$D$151,2,FALSE)</f>
        <v>79</v>
      </c>
      <c r="I223" s="16">
        <f t="shared" si="25"/>
        <v>30</v>
      </c>
      <c r="J223" s="16">
        <f t="shared" si="23"/>
        <v>400</v>
      </c>
      <c r="K223" s="16">
        <f t="shared" si="24"/>
        <v>300</v>
      </c>
      <c r="L223" s="16">
        <v>25</v>
      </c>
      <c r="M223" s="16">
        <v>25</v>
      </c>
      <c r="N223" s="16"/>
      <c r="O223" s="16">
        <f t="shared" si="26"/>
        <v>1570</v>
      </c>
      <c r="P223" s="16"/>
      <c r="Q223" s="20" t="s">
        <v>124</v>
      </c>
    </row>
    <row r="224" spans="1:17">
      <c r="A224" s="2">
        <f t="shared" si="27"/>
        <v>222</v>
      </c>
      <c r="B224" s="1" t="s">
        <v>417</v>
      </c>
      <c r="C224" s="6" t="s">
        <v>456</v>
      </c>
      <c r="D224" s="1" t="s">
        <v>457</v>
      </c>
      <c r="E224" s="4" t="s">
        <v>521</v>
      </c>
      <c r="F224" s="1" t="s">
        <v>469</v>
      </c>
      <c r="G224" s="1">
        <v>15</v>
      </c>
      <c r="H224" s="16">
        <f>VLOOKUP(F224,'[1]SAFARI SALES'!$C$3:$D$151,2,FALSE)</f>
        <v>79</v>
      </c>
      <c r="I224" s="16">
        <f t="shared" si="25"/>
        <v>45</v>
      </c>
      <c r="J224" s="16">
        <f t="shared" si="23"/>
        <v>600</v>
      </c>
      <c r="K224" s="16">
        <f t="shared" si="24"/>
        <v>450</v>
      </c>
      <c r="L224" s="16">
        <v>25</v>
      </c>
      <c r="M224" s="16">
        <v>25</v>
      </c>
      <c r="N224" s="16"/>
      <c r="O224" s="16">
        <f t="shared" si="26"/>
        <v>2330</v>
      </c>
      <c r="P224" s="16"/>
      <c r="Q224" s="20" t="s">
        <v>124</v>
      </c>
    </row>
    <row r="225" spans="1:17">
      <c r="A225" s="2">
        <f t="shared" si="27"/>
        <v>223</v>
      </c>
      <c r="B225" s="1" t="s">
        <v>417</v>
      </c>
      <c r="C225" s="6" t="s">
        <v>458</v>
      </c>
      <c r="D225" s="1" t="s">
        <v>459</v>
      </c>
      <c r="E225" s="4" t="s">
        <v>521</v>
      </c>
      <c r="F225" s="1" t="s">
        <v>469</v>
      </c>
      <c r="G225" s="1">
        <v>23</v>
      </c>
      <c r="H225" s="16">
        <f>VLOOKUP(F225,'[1]SAFARI SALES'!$C$3:$D$151,2,FALSE)</f>
        <v>79</v>
      </c>
      <c r="I225" s="16">
        <f t="shared" si="25"/>
        <v>69</v>
      </c>
      <c r="J225" s="16">
        <f t="shared" si="23"/>
        <v>920</v>
      </c>
      <c r="K225" s="16">
        <f t="shared" si="24"/>
        <v>690</v>
      </c>
      <c r="L225" s="16">
        <v>25</v>
      </c>
      <c r="M225" s="16">
        <v>25</v>
      </c>
      <c r="N225" s="16"/>
      <c r="O225" s="16">
        <f t="shared" si="26"/>
        <v>3546</v>
      </c>
      <c r="P225" s="16"/>
      <c r="Q225" s="19" t="s">
        <v>124</v>
      </c>
    </row>
    <row r="226" spans="1:17">
      <c r="A226" s="2">
        <f t="shared" si="27"/>
        <v>224</v>
      </c>
      <c r="B226" s="1" t="s">
        <v>417</v>
      </c>
      <c r="C226" s="6" t="s">
        <v>460</v>
      </c>
      <c r="D226" s="1" t="s">
        <v>461</v>
      </c>
      <c r="E226" s="4" t="s">
        <v>521</v>
      </c>
      <c r="F226" s="1" t="s">
        <v>469</v>
      </c>
      <c r="G226" s="1">
        <v>21</v>
      </c>
      <c r="H226" s="16">
        <f>VLOOKUP(F226,'[1]SAFARI SALES'!$C$3:$D$151,2,FALSE)</f>
        <v>79</v>
      </c>
      <c r="I226" s="16">
        <f t="shared" si="25"/>
        <v>63</v>
      </c>
      <c r="J226" s="16">
        <f t="shared" si="23"/>
        <v>840</v>
      </c>
      <c r="K226" s="16">
        <f t="shared" si="24"/>
        <v>630</v>
      </c>
      <c r="L226" s="16">
        <v>25</v>
      </c>
      <c r="M226" s="16">
        <v>25</v>
      </c>
      <c r="N226" s="16"/>
      <c r="O226" s="16">
        <f t="shared" si="26"/>
        <v>3242</v>
      </c>
      <c r="P226" s="16"/>
      <c r="Q226" s="20" t="s">
        <v>124</v>
      </c>
    </row>
    <row r="227" spans="1:17">
      <c r="A227" s="2">
        <f t="shared" si="27"/>
        <v>225</v>
      </c>
      <c r="B227" s="1" t="s">
        <v>417</v>
      </c>
      <c r="C227" s="6" t="s">
        <v>462</v>
      </c>
      <c r="D227" s="1" t="s">
        <v>463</v>
      </c>
      <c r="E227" s="4" t="s">
        <v>521</v>
      </c>
      <c r="F227" s="1" t="s">
        <v>466</v>
      </c>
      <c r="G227" s="1">
        <v>16</v>
      </c>
      <c r="H227" s="16">
        <f>VLOOKUP(F227,'[1]SAFARI SALES'!$C$3:$D$151,2,FALSE)</f>
        <v>106</v>
      </c>
      <c r="I227" s="16">
        <f t="shared" si="25"/>
        <v>48</v>
      </c>
      <c r="J227" s="16">
        <f t="shared" si="23"/>
        <v>640</v>
      </c>
      <c r="K227" s="16">
        <f t="shared" si="24"/>
        <v>480</v>
      </c>
      <c r="L227" s="16">
        <v>25</v>
      </c>
      <c r="M227" s="16">
        <v>25</v>
      </c>
      <c r="N227" s="16">
        <v>300</v>
      </c>
      <c r="O227" s="16">
        <f t="shared" si="26"/>
        <v>3214</v>
      </c>
      <c r="P227" s="16"/>
      <c r="Q227" s="19" t="s">
        <v>124</v>
      </c>
    </row>
    <row r="228" spans="1:17" s="25" customFormat="1">
      <c r="A228" s="37" t="s">
        <v>527</v>
      </c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9"/>
      <c r="O228" s="23">
        <f>SUM(O3:O227)</f>
        <v>468910</v>
      </c>
      <c r="P228" s="24"/>
      <c r="Q228" s="27"/>
    </row>
    <row r="229" spans="1:17">
      <c r="G229" s="26">
        <f>SUM(G3:G227)</f>
        <v>2396</v>
      </c>
    </row>
  </sheetData>
  <sortState ref="B3:Q227">
    <sortCondition ref="B3:B227"/>
    <sortCondition ref="C3:C227"/>
  </sortState>
  <mergeCells count="2">
    <mergeCell ref="A228:N228"/>
    <mergeCell ref="D1:K1"/>
  </mergeCells>
  <conditionalFormatting sqref="D1:D227 D229:D1048576">
    <cfRule type="duplicateValues" dxfId="1" priority="4"/>
  </conditionalFormatting>
  <conditionalFormatting sqref="D2">
    <cfRule type="duplicateValues" dxfId="0" priority="1"/>
  </conditionalFormatting>
  <pageMargins left="0.15748031496062992" right="0.15748031496062992" top="0.22" bottom="0.39370078740157483" header="0.15748031496062992" footer="0.15748031496062992"/>
  <pageSetup scale="78" orientation="landscape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2024-10-11T08:11:28Z</cp:lastPrinted>
  <dcterms:created xsi:type="dcterms:W3CDTF">2024-10-10T13:39:41Z</dcterms:created>
  <dcterms:modified xsi:type="dcterms:W3CDTF">2024-10-21T12:17:27Z</dcterms:modified>
</cp:coreProperties>
</file>