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Invoice!$A$3:$N$103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101" i="1"/>
  <c r="J99"/>
  <c r="H99"/>
  <c r="J98"/>
  <c r="I98"/>
  <c r="M98" s="1"/>
  <c r="H98"/>
  <c r="J97"/>
  <c r="H97"/>
  <c r="J96"/>
  <c r="H96"/>
  <c r="I96" s="1"/>
  <c r="J95"/>
  <c r="H95"/>
  <c r="J94"/>
  <c r="H94"/>
  <c r="J93"/>
  <c r="H93"/>
  <c r="J92"/>
  <c r="H92"/>
  <c r="J91"/>
  <c r="H91"/>
  <c r="J90"/>
  <c r="H90"/>
  <c r="J89"/>
  <c r="I89"/>
  <c r="M89" s="1"/>
  <c r="H89"/>
  <c r="J88"/>
  <c r="H88"/>
  <c r="J87"/>
  <c r="H87"/>
  <c r="I87" s="1"/>
  <c r="J86"/>
  <c r="H86"/>
  <c r="J85"/>
  <c r="H85"/>
  <c r="I85" s="1"/>
  <c r="J84"/>
  <c r="H84"/>
  <c r="J83"/>
  <c r="H83"/>
  <c r="J82"/>
  <c r="H82"/>
  <c r="J81"/>
  <c r="H81"/>
  <c r="J80"/>
  <c r="H80"/>
  <c r="J79"/>
  <c r="H79"/>
  <c r="J78"/>
  <c r="H78"/>
  <c r="J77"/>
  <c r="H77"/>
  <c r="J76"/>
  <c r="H76"/>
  <c r="J75"/>
  <c r="H75"/>
  <c r="J74"/>
  <c r="H74"/>
  <c r="J73"/>
  <c r="I73"/>
  <c r="M73" s="1"/>
  <c r="H73"/>
  <c r="J72"/>
  <c r="H72"/>
  <c r="J71"/>
  <c r="H71"/>
  <c r="I71" s="1"/>
  <c r="J70"/>
  <c r="H70"/>
  <c r="J69"/>
  <c r="H69"/>
  <c r="I69" s="1"/>
  <c r="J68"/>
  <c r="H68"/>
  <c r="J67"/>
  <c r="H67"/>
  <c r="I67" s="1"/>
  <c r="J66"/>
  <c r="H66"/>
  <c r="J65"/>
  <c r="H65"/>
  <c r="I65" s="1"/>
  <c r="M65" s="1"/>
  <c r="J64"/>
  <c r="H64"/>
  <c r="J63"/>
  <c r="H63"/>
  <c r="I63" s="1"/>
  <c r="J62"/>
  <c r="H62"/>
  <c r="J61"/>
  <c r="H61"/>
  <c r="I61" s="1"/>
  <c r="M61" s="1"/>
  <c r="J60"/>
  <c r="H60"/>
  <c r="J59"/>
  <c r="H59"/>
  <c r="J58"/>
  <c r="H58"/>
  <c r="J57"/>
  <c r="H57"/>
  <c r="I57" s="1"/>
  <c r="M57" s="1"/>
  <c r="J56"/>
  <c r="H56"/>
  <c r="J55"/>
  <c r="I55"/>
  <c r="M55" s="1"/>
  <c r="H55"/>
  <c r="J54"/>
  <c r="H54"/>
  <c r="J53"/>
  <c r="H53"/>
  <c r="I53" s="1"/>
  <c r="J52"/>
  <c r="H52"/>
  <c r="J51"/>
  <c r="H51"/>
  <c r="J50"/>
  <c r="H50"/>
  <c r="J49"/>
  <c r="H49"/>
  <c r="J48"/>
  <c r="H48"/>
  <c r="I48" s="1"/>
  <c r="J47"/>
  <c r="H47"/>
  <c r="J46"/>
  <c r="H46"/>
  <c r="J44"/>
  <c r="H44"/>
  <c r="J43"/>
  <c r="H43"/>
  <c r="I43" s="1"/>
  <c r="M43" s="1"/>
  <c r="J42"/>
  <c r="H42"/>
  <c r="J41"/>
  <c r="H41"/>
  <c r="I41" s="1"/>
  <c r="M41" s="1"/>
  <c r="J40"/>
  <c r="H40"/>
  <c r="J39"/>
  <c r="I39"/>
  <c r="M39" s="1"/>
  <c r="H39"/>
  <c r="J38"/>
  <c r="H38"/>
  <c r="J37"/>
  <c r="H37"/>
  <c r="I37" s="1"/>
  <c r="J36"/>
  <c r="H36"/>
  <c r="J35"/>
  <c r="H35"/>
  <c r="I35" s="1"/>
  <c r="J34"/>
  <c r="H34"/>
  <c r="J33"/>
  <c r="H33"/>
  <c r="J32"/>
  <c r="H32"/>
  <c r="J31"/>
  <c r="H31"/>
  <c r="I31" s="1"/>
  <c r="M31" s="1"/>
  <c r="J30"/>
  <c r="H30"/>
  <c r="J29"/>
  <c r="H29"/>
  <c r="I29" s="1"/>
  <c r="J28"/>
  <c r="H28"/>
  <c r="J27"/>
  <c r="H27"/>
  <c r="I27" s="1"/>
  <c r="M27" s="1"/>
  <c r="J26"/>
  <c r="H26"/>
  <c r="J25"/>
  <c r="H25"/>
  <c r="I25" s="1"/>
  <c r="M25" s="1"/>
  <c r="J24"/>
  <c r="H24"/>
  <c r="J23"/>
  <c r="I23"/>
  <c r="M23" s="1"/>
  <c r="H23"/>
  <c r="J22"/>
  <c r="H22"/>
  <c r="J21"/>
  <c r="H21"/>
  <c r="I21" s="1"/>
  <c r="J20"/>
  <c r="H20"/>
  <c r="J19"/>
  <c r="H19"/>
  <c r="J18"/>
  <c r="H18"/>
  <c r="J17"/>
  <c r="H17"/>
  <c r="J15"/>
  <c r="H15"/>
  <c r="J14"/>
  <c r="H14"/>
  <c r="J13"/>
  <c r="H13"/>
  <c r="J12"/>
  <c r="H12"/>
  <c r="I12" s="1"/>
  <c r="J11"/>
  <c r="H11"/>
  <c r="J10"/>
  <c r="H10"/>
  <c r="I10" s="1"/>
  <c r="J9"/>
  <c r="H9"/>
  <c r="J8"/>
  <c r="H8"/>
  <c r="I8" s="1"/>
  <c r="J7"/>
  <c r="H7"/>
  <c r="J6"/>
  <c r="H6"/>
  <c r="I6" s="1"/>
  <c r="J5"/>
  <c r="H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J4"/>
  <c r="H4"/>
  <c r="I4" s="1"/>
  <c r="M4" s="1"/>
  <c r="M8" l="1"/>
  <c r="M48"/>
  <c r="M85"/>
  <c r="M10"/>
  <c r="M12"/>
  <c r="M35"/>
  <c r="M53"/>
  <c r="M67"/>
  <c r="M69"/>
  <c r="M6"/>
  <c r="M21"/>
  <c r="M29"/>
  <c r="M37"/>
  <c r="M63"/>
  <c r="M71"/>
  <c r="M87"/>
  <c r="M96"/>
  <c r="I5"/>
  <c r="M5" s="1"/>
  <c r="I7"/>
  <c r="M7" s="1"/>
  <c r="I9"/>
  <c r="M9" s="1"/>
  <c r="I11"/>
  <c r="M11" s="1"/>
  <c r="I13"/>
  <c r="M13" s="1"/>
  <c r="I15"/>
  <c r="M15" s="1"/>
  <c r="I17"/>
  <c r="M17" s="1"/>
  <c r="I19"/>
  <c r="M19" s="1"/>
  <c r="I33"/>
  <c r="M33" s="1"/>
  <c r="I47"/>
  <c r="M47" s="1"/>
  <c r="I49"/>
  <c r="M49" s="1"/>
  <c r="I51"/>
  <c r="M51" s="1"/>
  <c r="I59"/>
  <c r="M59" s="1"/>
  <c r="I75"/>
  <c r="M75" s="1"/>
  <c r="I77"/>
  <c r="M77" s="1"/>
  <c r="I79"/>
  <c r="M79" s="1"/>
  <c r="I81"/>
  <c r="M81" s="1"/>
  <c r="I83"/>
  <c r="M83" s="1"/>
  <c r="I91"/>
  <c r="M91" s="1"/>
  <c r="I93"/>
  <c r="M93" s="1"/>
  <c r="I95"/>
  <c r="M95" s="1"/>
  <c r="I97"/>
  <c r="M97" s="1"/>
  <c r="I99"/>
  <c r="M99" s="1"/>
  <c r="I14"/>
  <c r="M14" s="1"/>
  <c r="I18"/>
  <c r="M18" s="1"/>
  <c r="I20"/>
  <c r="M20" s="1"/>
  <c r="I22"/>
  <c r="M22" s="1"/>
  <c r="I24"/>
  <c r="M24" s="1"/>
  <c r="I26"/>
  <c r="M26" s="1"/>
  <c r="I28"/>
  <c r="M28" s="1"/>
  <c r="I30"/>
  <c r="M30" s="1"/>
  <c r="I32"/>
  <c r="M32" s="1"/>
  <c r="I34"/>
  <c r="M34" s="1"/>
  <c r="I36"/>
  <c r="M36" s="1"/>
  <c r="I38"/>
  <c r="M38" s="1"/>
  <c r="I40"/>
  <c r="M40" s="1"/>
  <c r="I42"/>
  <c r="M42" s="1"/>
  <c r="I44"/>
  <c r="M44" s="1"/>
  <c r="I46"/>
  <c r="M46" s="1"/>
  <c r="I50"/>
  <c r="M50" s="1"/>
  <c r="I52"/>
  <c r="M52" s="1"/>
  <c r="I54"/>
  <c r="M54" s="1"/>
  <c r="I56"/>
  <c r="M56" s="1"/>
  <c r="I58"/>
  <c r="M58" s="1"/>
  <c r="I60"/>
  <c r="M60" s="1"/>
  <c r="I62"/>
  <c r="M62" s="1"/>
  <c r="I64"/>
  <c r="M64" s="1"/>
  <c r="I66"/>
  <c r="M66" s="1"/>
  <c r="I68"/>
  <c r="M68" s="1"/>
  <c r="I70"/>
  <c r="M70" s="1"/>
  <c r="I72"/>
  <c r="M72" s="1"/>
  <c r="I74"/>
  <c r="M74" s="1"/>
  <c r="I76"/>
  <c r="M76" s="1"/>
  <c r="I78"/>
  <c r="M78" s="1"/>
  <c r="I80"/>
  <c r="M80" s="1"/>
  <c r="I82"/>
  <c r="M82" s="1"/>
  <c r="I84"/>
  <c r="M84" s="1"/>
  <c r="I86"/>
  <c r="M86" s="1"/>
  <c r="I88"/>
  <c r="M88" s="1"/>
  <c r="I90"/>
  <c r="M90" s="1"/>
  <c r="I92"/>
  <c r="M92" s="1"/>
  <c r="I94"/>
  <c r="M94" s="1"/>
  <c r="M100" l="1"/>
</calcChain>
</file>

<file path=xl/sharedStrings.xml><?xml version="1.0" encoding="utf-8"?>
<sst xmlns="http://schemas.openxmlformats.org/spreadsheetml/2006/main" count="604" uniqueCount="313">
  <si>
    <t>Thanking you for your business.
PRAGATI LOGISTICS</t>
  </si>
  <si>
    <t>CASE</t>
  </si>
  <si>
    <t>RATE</t>
  </si>
  <si>
    <t>HML</t>
  </si>
  <si>
    <t>JAJPUR ROAD</t>
  </si>
  <si>
    <t>BALASORE</t>
  </si>
  <si>
    <t>FROM</t>
  </si>
  <si>
    <t>DATE</t>
  </si>
  <si>
    <t>DESTINATION</t>
  </si>
  <si>
    <t>SARALA GLASS HOUSE</t>
  </si>
  <si>
    <t>UNITED SALES AGENCY</t>
  </si>
  <si>
    <t>SL.</t>
  </si>
  <si>
    <t>S.CH.</t>
  </si>
  <si>
    <t>DD.CH.</t>
  </si>
  <si>
    <t>LR CH.</t>
  </si>
  <si>
    <t>AMT.</t>
  </si>
  <si>
    <t>BAISINGA</t>
  </si>
  <si>
    <t>JALESWAR</t>
  </si>
  <si>
    <t>ASHIRBAD</t>
  </si>
  <si>
    <t>LR NO.</t>
  </si>
  <si>
    <t>INV. NO.</t>
  </si>
  <si>
    <t>JEYPORE</t>
  </si>
  <si>
    <t>BARAGARH</t>
  </si>
  <si>
    <t>PATRA ENTERPRISES</t>
  </si>
  <si>
    <t>INVOICE
PRAGATI LOGISTICS,SAMANTA SAHI,
 KHUNTIA LANE,8984191006
GST No : 21AGHPB9356M1Z9</t>
  </si>
  <si>
    <t>BBSR</t>
  </si>
  <si>
    <t>FIX</t>
  </si>
  <si>
    <t>PANIKOILI</t>
  </si>
  <si>
    <t>MAHESH TRADERS</t>
  </si>
  <si>
    <t>JAGANNATH ELECTRONICS</t>
  </si>
  <si>
    <t>PATTAMUNDAI</t>
  </si>
  <si>
    <t>NALINI AND SONS</t>
  </si>
  <si>
    <t>KORAPUT</t>
  </si>
  <si>
    <t>BALIGUDA</t>
  </si>
  <si>
    <t>SHREYASHREE STEEL HOME</t>
  </si>
  <si>
    <t>CHHATRAPUR</t>
  </si>
  <si>
    <t>SONEPUR</t>
  </si>
  <si>
    <t>BIKRAM RADIO AND ELECTRICALS</t>
  </si>
  <si>
    <t>PARTY NAME</t>
  </si>
  <si>
    <t>ODAGAON</t>
  </si>
  <si>
    <t>KARANJIA</t>
  </si>
  <si>
    <t>SPORTS N SPORTS</t>
  </si>
  <si>
    <t>JASIPUR</t>
  </si>
  <si>
    <t>SUBHADRA TRADERS</t>
  </si>
  <si>
    <t>UMA METAL STORES</t>
  </si>
  <si>
    <t xml:space="preserve">
To,
M/S HAWKINS COOKERS LTD
Address:RUDRAPUR, PLOT NO 75,
PAHALA, BHUBANESWAR-752101  ODISHA,9937845138
GST No: 21AAACH1784M1ZL
</t>
  </si>
  <si>
    <t>03/9/2024</t>
  </si>
  <si>
    <t>PL/BH/05773</t>
  </si>
  <si>
    <t>2420/2421</t>
  </si>
  <si>
    <t>kusal home appliances</t>
  </si>
  <si>
    <t>PL/BH/05776</t>
  </si>
  <si>
    <t>2426</t>
  </si>
  <si>
    <t>PL/BH/05777</t>
  </si>
  <si>
    <t>2423</t>
  </si>
  <si>
    <t>BARSHA ALLUMINIUM and STEELS</t>
  </si>
  <si>
    <t>PL/BH/05778</t>
  </si>
  <si>
    <t>2410</t>
  </si>
  <si>
    <t>PL/BH/05779</t>
  </si>
  <si>
    <t>2412</t>
  </si>
  <si>
    <t>SAI ENTERPRISES JALESWAR</t>
  </si>
  <si>
    <t>04/9/2024</t>
  </si>
  <si>
    <t>PL/BH/05842</t>
  </si>
  <si>
    <t>2432</t>
  </si>
  <si>
    <t>BARIPADA</t>
  </si>
  <si>
    <t>Rabindra Kumar Prusty</t>
  </si>
  <si>
    <t>PL/BH/05851</t>
  </si>
  <si>
    <t>2439</t>
  </si>
  <si>
    <t>BANPUR</t>
  </si>
  <si>
    <t>PARVATI ENTERPRISE</t>
  </si>
  <si>
    <t>06/9/2024</t>
  </si>
  <si>
    <t>PL/BH/05947</t>
  </si>
  <si>
    <t>2447</t>
  </si>
  <si>
    <t>SORO</t>
  </si>
  <si>
    <t>SRI AUROBINDO ENTERPRISES</t>
  </si>
  <si>
    <t>09/9/2024</t>
  </si>
  <si>
    <t>PL/BH/06001</t>
  </si>
  <si>
    <t>2462</t>
  </si>
  <si>
    <t>PL/BH/06002</t>
  </si>
  <si>
    <t>2461</t>
  </si>
  <si>
    <t>RANAPUR</t>
  </si>
  <si>
    <t>MEGHA ENTERPRISES</t>
  </si>
  <si>
    <t>PL/BH/06003</t>
  </si>
  <si>
    <t>2458</t>
  </si>
  <si>
    <t>PL/BH/06004</t>
  </si>
  <si>
    <t>2459</t>
  </si>
  <si>
    <t>10/9/2024</t>
  </si>
  <si>
    <t>PL/BH/06029</t>
  </si>
  <si>
    <t>2486</t>
  </si>
  <si>
    <t>ROURKELA</t>
  </si>
  <si>
    <t>BANESWAR SALES CORPORATION</t>
  </si>
  <si>
    <t>PL/BH/06054</t>
  </si>
  <si>
    <t>2476</t>
  </si>
  <si>
    <t>PL/BH/06060</t>
  </si>
  <si>
    <t>2480</t>
  </si>
  <si>
    <t>PL/BH/06061</t>
  </si>
  <si>
    <t>2478</t>
  </si>
  <si>
    <t>PL/BH/06062</t>
  </si>
  <si>
    <t>2477</t>
  </si>
  <si>
    <t>PL/BH/06063</t>
  </si>
  <si>
    <t>2497</t>
  </si>
  <si>
    <t>11/9/2024</t>
  </si>
  <si>
    <t>PL/BH/06071</t>
  </si>
  <si>
    <t>2505</t>
  </si>
  <si>
    <t>12/9/2024</t>
  </si>
  <si>
    <t>PL/BH/06094</t>
  </si>
  <si>
    <t>2519</t>
  </si>
  <si>
    <t>JANATA AGENCIES</t>
  </si>
  <si>
    <t>PL/BH/06108</t>
  </si>
  <si>
    <t>2517</t>
  </si>
  <si>
    <t>BISAM CUTTACK</t>
  </si>
  <si>
    <t>SHREE SIDDHI VINAYAK HOME APPLIANCES</t>
  </si>
  <si>
    <t>13/9/2024</t>
  </si>
  <si>
    <t>PL/BH/06164</t>
  </si>
  <si>
    <t>2529</t>
  </si>
  <si>
    <t>SAMBALPUR</t>
  </si>
  <si>
    <t>KRISHNA ENTERPRISES SBP</t>
  </si>
  <si>
    <t>14/9/2024</t>
  </si>
  <si>
    <t>PL/BH/06233</t>
  </si>
  <si>
    <t>2562</t>
  </si>
  <si>
    <t>PL/BH/06240</t>
  </si>
  <si>
    <t>2576</t>
  </si>
  <si>
    <t>PL/BH/06248</t>
  </si>
  <si>
    <t>15/9/2024</t>
  </si>
  <si>
    <t>PL/BH/06257</t>
  </si>
  <si>
    <t>2542</t>
  </si>
  <si>
    <t>16/9/2024</t>
  </si>
  <si>
    <t>PL/BH/06245</t>
  </si>
  <si>
    <t>2559</t>
  </si>
  <si>
    <t>KHANDAPADA</t>
  </si>
  <si>
    <t>ADITYA BASAN BHANDAR KHANDAPADA</t>
  </si>
  <si>
    <t>PL/BH/06277</t>
  </si>
  <si>
    <t>2591</t>
  </si>
  <si>
    <t>PL/BH/06278</t>
  </si>
  <si>
    <t>2584/2585</t>
  </si>
  <si>
    <t>PL/BH/06286</t>
  </si>
  <si>
    <t>2604</t>
  </si>
  <si>
    <t>17/9/2024</t>
  </si>
  <si>
    <t>PL/BH/06316</t>
  </si>
  <si>
    <t>2609</t>
  </si>
  <si>
    <t>18/9/2024</t>
  </si>
  <si>
    <t>PL/BH/06367</t>
  </si>
  <si>
    <t>2629</t>
  </si>
  <si>
    <t>PL/BH/06368</t>
  </si>
  <si>
    <t>2634</t>
  </si>
  <si>
    <t>PL/BH/06369</t>
  </si>
  <si>
    <t>2627</t>
  </si>
  <si>
    <t>DARINGBADI</t>
  </si>
  <si>
    <t>YASHRAJ ENTERPRISES</t>
  </si>
  <si>
    <t>PL/BH/06370</t>
  </si>
  <si>
    <t>2630</t>
  </si>
  <si>
    <t>PL/BH/06371</t>
  </si>
  <si>
    <t>2631/32/33</t>
  </si>
  <si>
    <t>PL/BH/06372</t>
  </si>
  <si>
    <t>2640</t>
  </si>
  <si>
    <t>PL/BH/06373</t>
  </si>
  <si>
    <t>2643</t>
  </si>
  <si>
    <t>PL/BH/06374</t>
  </si>
  <si>
    <t>2641</t>
  </si>
  <si>
    <t>PL/BH/06375</t>
  </si>
  <si>
    <t>2642</t>
  </si>
  <si>
    <t>PL/BH/06376</t>
  </si>
  <si>
    <t>2614</t>
  </si>
  <si>
    <t>PL/BH/06383</t>
  </si>
  <si>
    <t>2655</t>
  </si>
  <si>
    <t>YASH PLASTICS</t>
  </si>
  <si>
    <t>19/9/2024</t>
  </si>
  <si>
    <t>PL/BH/06440</t>
  </si>
  <si>
    <t>2690</t>
  </si>
  <si>
    <t>MARUTI MOBILES AND ELECTRONICS WORLD</t>
  </si>
  <si>
    <t>PL/BH/06441</t>
  </si>
  <si>
    <t>2663</t>
  </si>
  <si>
    <t>PL/BH/06442</t>
  </si>
  <si>
    <t>2675</t>
  </si>
  <si>
    <t>PL/BH/06443</t>
  </si>
  <si>
    <t>2691</t>
  </si>
  <si>
    <t>PL/BH/06445</t>
  </si>
  <si>
    <t>2685</t>
  </si>
  <si>
    <t>ADASPUR</t>
  </si>
  <si>
    <t>NEELAKANTHA AGENCY</t>
  </si>
  <si>
    <t>20/9/2024</t>
  </si>
  <si>
    <t>PL/BH/06513</t>
  </si>
  <si>
    <t>2695</t>
  </si>
  <si>
    <t>KHALLIKOTE</t>
  </si>
  <si>
    <t>DURGA MADHAV AGENCY</t>
  </si>
  <si>
    <t>PL/BH/06514</t>
  </si>
  <si>
    <t>2705</t>
  </si>
  <si>
    <t>G UDAYAGIRI</t>
  </si>
  <si>
    <t>ASHOKA STORES</t>
  </si>
  <si>
    <t>PL/BH/06515</t>
  </si>
  <si>
    <t>2703</t>
  </si>
  <si>
    <t>PL/BH/06516</t>
  </si>
  <si>
    <t>2413</t>
  </si>
  <si>
    <t>KEONJHAR</t>
  </si>
  <si>
    <t>L S ENTERPRISES</t>
  </si>
  <si>
    <t>PL/BH/06517</t>
  </si>
  <si>
    <t>2704</t>
  </si>
  <si>
    <t>maa ambika electronics and furniture</t>
  </si>
  <si>
    <t>21/9/2024</t>
  </si>
  <si>
    <t>PL/BH/06546</t>
  </si>
  <si>
    <t>2708</t>
  </si>
  <si>
    <t>GOPALPUR</t>
  </si>
  <si>
    <t>PANIGRAHI AGENCY</t>
  </si>
  <si>
    <t>PL/BH/06547</t>
  </si>
  <si>
    <t>2707</t>
  </si>
  <si>
    <t>krishna agencies</t>
  </si>
  <si>
    <t>23/9/2024</t>
  </si>
  <si>
    <t>PL/BH/06616</t>
  </si>
  <si>
    <t>2722</t>
  </si>
  <si>
    <t>GHASIPURA</t>
  </si>
  <si>
    <t>PRINCE AND CO</t>
  </si>
  <si>
    <t>PL/BH/06617</t>
  </si>
  <si>
    <t>2730</t>
  </si>
  <si>
    <t>GANIA</t>
  </si>
  <si>
    <t>RAGHUNATH JEW EMPORIUM</t>
  </si>
  <si>
    <t>24/9/2024</t>
  </si>
  <si>
    <t>PL/BH/06633</t>
  </si>
  <si>
    <t>2740</t>
  </si>
  <si>
    <t>PL/BH/06634</t>
  </si>
  <si>
    <t>2739</t>
  </si>
  <si>
    <t>PL/BH/06635</t>
  </si>
  <si>
    <t>2744</t>
  </si>
  <si>
    <t>PL/BH/06636</t>
  </si>
  <si>
    <t>2742/2743</t>
  </si>
  <si>
    <t>PL/BH/06637</t>
  </si>
  <si>
    <t>2741</t>
  </si>
  <si>
    <t>PL/BH/06657</t>
  </si>
  <si>
    <t>2762</t>
  </si>
  <si>
    <t>PL/BH/06658</t>
  </si>
  <si>
    <t>2765</t>
  </si>
  <si>
    <t>25/9/2024</t>
  </si>
  <si>
    <t>PL/BH/06713</t>
  </si>
  <si>
    <t>2783</t>
  </si>
  <si>
    <t>MAA TARINI ENTERPRISES KARANJIA</t>
  </si>
  <si>
    <t>PL/BH/06714</t>
  </si>
  <si>
    <t>2798</t>
  </si>
  <si>
    <t>PL/BH/06725</t>
  </si>
  <si>
    <t>2801</t>
  </si>
  <si>
    <t>26/9/2024</t>
  </si>
  <si>
    <t>PL/BH/06742</t>
  </si>
  <si>
    <t>2846</t>
  </si>
  <si>
    <t>PL/BH/06743</t>
  </si>
  <si>
    <t>2834</t>
  </si>
  <si>
    <t>PL/BH/06747</t>
  </si>
  <si>
    <t>2782</t>
  </si>
  <si>
    <t>SWOSTI HOME NEEDS</t>
  </si>
  <si>
    <t>PL/BH/06748</t>
  </si>
  <si>
    <t>2838</t>
  </si>
  <si>
    <t>PL/BH/06749</t>
  </si>
  <si>
    <t>2847</t>
  </si>
  <si>
    <t>PL/BH/06757</t>
  </si>
  <si>
    <t>2822</t>
  </si>
  <si>
    <t>PL/BH/06764</t>
  </si>
  <si>
    <t>2848</t>
  </si>
  <si>
    <t>PL/BH/06765</t>
  </si>
  <si>
    <t>2836</t>
  </si>
  <si>
    <t>PL/BH/06776</t>
  </si>
  <si>
    <t>2768</t>
  </si>
  <si>
    <t>KOTPAD</t>
  </si>
  <si>
    <t>MAA MAULI ENTERPRISES</t>
  </si>
  <si>
    <t>PL/BH/06781</t>
  </si>
  <si>
    <t>2841</t>
  </si>
  <si>
    <t>MAA MAULI METAL STORE</t>
  </si>
  <si>
    <t>27/9/2024</t>
  </si>
  <si>
    <t>PL/BH/06806</t>
  </si>
  <si>
    <t>2871</t>
  </si>
  <si>
    <t>PL/BH/06807</t>
  </si>
  <si>
    <t>2858</t>
  </si>
  <si>
    <t>28/9/2024</t>
  </si>
  <si>
    <t>PL/BH/06852</t>
  </si>
  <si>
    <t>2883</t>
  </si>
  <si>
    <t>GUNUPUR</t>
  </si>
  <si>
    <t>VASUDEV AGENCY GUNUPUR</t>
  </si>
  <si>
    <t>PL/BH/06860</t>
  </si>
  <si>
    <t>2886</t>
  </si>
  <si>
    <t>PL/BH/06861</t>
  </si>
  <si>
    <t>2889</t>
  </si>
  <si>
    <t>PL/BH/06862</t>
  </si>
  <si>
    <t>2887</t>
  </si>
  <si>
    <t>30/9/2024</t>
  </si>
  <si>
    <t>PL/BH/06903</t>
  </si>
  <si>
    <t>2929</t>
  </si>
  <si>
    <t>PL/BH/06904</t>
  </si>
  <si>
    <t>2923</t>
  </si>
  <si>
    <t>PL/BH/06905</t>
  </si>
  <si>
    <t>2909/2910</t>
  </si>
  <si>
    <t>PL/BH/06908</t>
  </si>
  <si>
    <t>2949</t>
  </si>
  <si>
    <t>PL/BH/06909</t>
  </si>
  <si>
    <t>2927</t>
  </si>
  <si>
    <t>PL/BH/06910</t>
  </si>
  <si>
    <t>2924</t>
  </si>
  <si>
    <t>ITAMATI</t>
  </si>
  <si>
    <t>P P ASSOCIATES</t>
  </si>
  <si>
    <t>PL/BH/06922</t>
  </si>
  <si>
    <t>2942</t>
  </si>
  <si>
    <t>PL/BH/06923</t>
  </si>
  <si>
    <t>2940</t>
  </si>
  <si>
    <t>sahoo enterprises nayagarh</t>
  </si>
  <si>
    <t>PL/BH/06925</t>
  </si>
  <si>
    <t>2931</t>
  </si>
  <si>
    <t>PL/BH/06926</t>
  </si>
  <si>
    <t>2959/2958/2960/2961</t>
  </si>
  <si>
    <t>PL/BH/06927</t>
  </si>
  <si>
    <t>2951</t>
  </si>
  <si>
    <t>PL/BH/06965</t>
  </si>
  <si>
    <t>2977</t>
  </si>
  <si>
    <t>PL/BH/06966</t>
  </si>
  <si>
    <t>2980</t>
  </si>
  <si>
    <t>PL/BH/06985</t>
  </si>
  <si>
    <t>2912</t>
  </si>
  <si>
    <t>(RUPEES NINETY FOUR THOUSAND FIVE HUNDRED FORTY EIGHT ONLY)</t>
  </si>
  <si>
    <t>Kindly, verify &amp; confirm within 7 days, else GST will be filed by 20th OCT 2024.
GST to be paid by Consignor under Reverse Charge Mechanism(RCM) as per GST.</t>
  </si>
  <si>
    <t>Bill Date: 30/09/2024
Bill No : 21845
Total Amount: 94548.00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</si>
</sst>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  <xf numFmtId="2" fontId="0" fillId="2" borderId="0" xfId="0" applyNumberFormat="1" applyFont="1" applyFill="1" applyAlignment="1">
      <alignment wrapText="1"/>
    </xf>
    <xf numFmtId="0" fontId="1" fillId="0" borderId="0" xfId="0" applyNumberFormat="1" applyFont="1" applyAlignment="1">
      <alignment horizontal="right" vertical="center"/>
    </xf>
    <xf numFmtId="0" fontId="1" fillId="0" borderId="2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16" xfId="0" applyNumberFormat="1" applyFont="1" applyBorder="1" applyAlignment="1">
      <alignment horizontal="center" vertical="center"/>
    </xf>
    <xf numFmtId="2" fontId="0" fillId="0" borderId="17" xfId="0" applyNumberFormat="1" applyFont="1" applyBorder="1" applyAlignment="1">
      <alignment vertical="center"/>
    </xf>
    <xf numFmtId="2" fontId="1" fillId="0" borderId="19" xfId="0" applyNumberFormat="1" applyFont="1" applyBorder="1" applyAlignment="1">
      <alignment horizontal="right" vertic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Fill="1" applyBorder="1"/>
    <xf numFmtId="2" fontId="0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0" fillId="0" borderId="0" xfId="0" applyNumberFormat="1" applyFont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vertical="center"/>
    </xf>
    <xf numFmtId="0" fontId="1" fillId="0" borderId="12" xfId="0" applyNumberFormat="1" applyFont="1" applyBorder="1" applyAlignment="1">
      <alignment horizontal="center"/>
    </xf>
    <xf numFmtId="0" fontId="0" fillId="0" borderId="20" xfId="0" applyNumberFormat="1" applyFont="1" applyBorder="1" applyAlignment="1">
      <alignment horizontal="center"/>
    </xf>
    <xf numFmtId="0" fontId="0" fillId="0" borderId="21" xfId="0" applyNumberFormat="1" applyFont="1" applyBorder="1"/>
    <xf numFmtId="0" fontId="0" fillId="0" borderId="21" xfId="0" applyNumberFormat="1" applyFont="1" applyBorder="1" applyAlignment="1">
      <alignment wrapText="1"/>
    </xf>
    <xf numFmtId="0" fontId="2" fillId="0" borderId="21" xfId="0" applyNumberFormat="1" applyFont="1" applyFill="1" applyBorder="1"/>
    <xf numFmtId="2" fontId="0" fillId="0" borderId="21" xfId="0" applyNumberFormat="1" applyFont="1" applyBorder="1"/>
    <xf numFmtId="2" fontId="0" fillId="0" borderId="22" xfId="0" applyNumberFormat="1" applyFont="1" applyBorder="1"/>
    <xf numFmtId="0" fontId="0" fillId="0" borderId="16" xfId="0" applyNumberFormat="1" applyFont="1" applyBorder="1" applyAlignment="1">
      <alignment horizontal="center"/>
    </xf>
    <xf numFmtId="2" fontId="0" fillId="0" borderId="17" xfId="0" applyNumberFormat="1" applyFont="1" applyBorder="1"/>
    <xf numFmtId="0" fontId="1" fillId="0" borderId="8" xfId="0" applyNumberFormat="1" applyFont="1" applyBorder="1" applyAlignment="1">
      <alignment horizontal="center" wrapText="1"/>
    </xf>
    <xf numFmtId="0" fontId="1" fillId="2" borderId="15" xfId="0" applyNumberFormat="1" applyFont="1" applyFill="1" applyBorder="1" applyAlignment="1">
      <alignment vertical="center" wrapText="1"/>
    </xf>
    <xf numFmtId="0" fontId="1" fillId="2" borderId="10" xfId="0" applyNumberFormat="1" applyFont="1" applyFill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1" fillId="2" borderId="13" xfId="0" applyNumberFormat="1" applyFont="1" applyFill="1" applyBorder="1" applyAlignment="1">
      <alignment wrapText="1"/>
    </xf>
    <xf numFmtId="0" fontId="1" fillId="2" borderId="4" xfId="0" applyNumberFormat="1" applyFont="1" applyFill="1" applyBorder="1" applyAlignment="1">
      <alignment wrapText="1"/>
    </xf>
    <xf numFmtId="0" fontId="1" fillId="2" borderId="14" xfId="0" applyNumberFormat="1" applyFont="1" applyFill="1" applyBorder="1" applyAlignment="1">
      <alignment wrapText="1"/>
    </xf>
    <xf numFmtId="2" fontId="1" fillId="2" borderId="15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wrapText="1"/>
    </xf>
    <xf numFmtId="0" fontId="1" fillId="2" borderId="9" xfId="0" applyNumberFormat="1" applyFont="1" applyFill="1" applyBorder="1" applyAlignment="1">
      <alignment wrapText="1"/>
    </xf>
    <xf numFmtId="0" fontId="1" fillId="2" borderId="15" xfId="0" applyNumberFormat="1" applyFont="1" applyFill="1" applyBorder="1" applyAlignment="1">
      <alignment wrapText="1"/>
    </xf>
    <xf numFmtId="0" fontId="1" fillId="2" borderId="10" xfId="0" applyNumberFormat="1" applyFont="1" applyFill="1" applyBorder="1" applyAlignment="1">
      <alignment wrapText="1"/>
    </xf>
    <xf numFmtId="0" fontId="1" fillId="2" borderId="11" xfId="0" applyNumberFormat="1" applyFont="1" applyFill="1" applyBorder="1" applyAlignment="1">
      <alignment wrapText="1"/>
    </xf>
    <xf numFmtId="0" fontId="1" fillId="0" borderId="23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6</xdr:col>
      <xdr:colOff>295275</xdr:colOff>
      <xdr:row>0</xdr:row>
      <xdr:rowOff>781050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0"/>
          <a:ext cx="4333875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>
        <row r="4">
          <cell r="D4" t="str">
            <v>ADASPUR</v>
          </cell>
          <cell r="E4">
            <v>82</v>
          </cell>
          <cell r="F4">
            <v>86</v>
          </cell>
        </row>
        <row r="5">
          <cell r="D5" t="str">
            <v>AINTHAPALI</v>
          </cell>
          <cell r="E5">
            <v>82</v>
          </cell>
        </row>
        <row r="6">
          <cell r="D6" t="str">
            <v>AMBODALA</v>
          </cell>
          <cell r="E6">
            <v>170</v>
          </cell>
          <cell r="F6">
            <v>150</v>
          </cell>
        </row>
        <row r="7">
          <cell r="D7" t="str">
            <v>ANANDPUR</v>
          </cell>
          <cell r="E7">
            <v>82</v>
          </cell>
        </row>
        <row r="8">
          <cell r="D8" t="str">
            <v>ANGUL</v>
          </cell>
          <cell r="E8">
            <v>41</v>
          </cell>
          <cell r="F8">
            <v>42</v>
          </cell>
        </row>
        <row r="9">
          <cell r="D9" t="str">
            <v>ASKA</v>
          </cell>
          <cell r="E9">
            <v>82</v>
          </cell>
          <cell r="F9">
            <v>53</v>
          </cell>
        </row>
        <row r="10">
          <cell r="D10" t="str">
            <v>ATHAGARH</v>
          </cell>
          <cell r="E10">
            <v>55</v>
          </cell>
          <cell r="F10">
            <v>75</v>
          </cell>
        </row>
        <row r="11">
          <cell r="D11" t="str">
            <v>ATTABIRA</v>
          </cell>
        </row>
        <row r="12">
          <cell r="D12" t="str">
            <v>BAISINGA</v>
          </cell>
          <cell r="E12">
            <v>82</v>
          </cell>
          <cell r="F12">
            <v>85</v>
          </cell>
        </row>
        <row r="13">
          <cell r="D13" t="str">
            <v>BALASORE</v>
          </cell>
          <cell r="E13">
            <v>39</v>
          </cell>
          <cell r="F13">
            <v>42</v>
          </cell>
        </row>
        <row r="14">
          <cell r="D14" t="str">
            <v>BALIA STORE</v>
          </cell>
        </row>
        <row r="15">
          <cell r="D15" t="str">
            <v>BALICHANDRAPUR</v>
          </cell>
          <cell r="E15">
            <v>82</v>
          </cell>
        </row>
        <row r="16">
          <cell r="D16" t="str">
            <v>BALISAHI</v>
          </cell>
        </row>
        <row r="17">
          <cell r="D17" t="str">
            <v>BALUGAON</v>
          </cell>
          <cell r="E17">
            <v>41</v>
          </cell>
          <cell r="F17">
            <v>43</v>
          </cell>
        </row>
        <row r="18">
          <cell r="D18" t="str">
            <v>BANPUR</v>
          </cell>
          <cell r="E18">
            <v>50</v>
          </cell>
          <cell r="F18">
            <v>55</v>
          </cell>
        </row>
        <row r="19">
          <cell r="D19" t="str">
            <v>BARAGARH</v>
          </cell>
          <cell r="E19">
            <v>40</v>
          </cell>
          <cell r="F19">
            <v>42</v>
          </cell>
        </row>
        <row r="20">
          <cell r="D20" t="str">
            <v>BARIPADA</v>
          </cell>
          <cell r="E20">
            <v>50</v>
          </cell>
          <cell r="F20">
            <v>53</v>
          </cell>
        </row>
        <row r="21">
          <cell r="D21" t="str">
            <v>BARPALI</v>
          </cell>
        </row>
        <row r="22">
          <cell r="D22" t="str">
            <v>BASUDEVPUR</v>
          </cell>
        </row>
        <row r="23">
          <cell r="D23" t="str">
            <v>BEGUNIA</v>
          </cell>
          <cell r="E23">
            <v>82</v>
          </cell>
        </row>
        <row r="24">
          <cell r="D24" t="str">
            <v>BELPAHAR</v>
          </cell>
          <cell r="E24">
            <v>53</v>
          </cell>
          <cell r="F24">
            <v>56</v>
          </cell>
        </row>
        <row r="25">
          <cell r="D25" t="str">
            <v>BELTAL</v>
          </cell>
        </row>
        <row r="26">
          <cell r="D26" t="str">
            <v>BERHAMPUR</v>
          </cell>
          <cell r="E26">
            <v>41</v>
          </cell>
          <cell r="F26">
            <v>43</v>
          </cell>
        </row>
        <row r="27">
          <cell r="D27" t="str">
            <v>BETONOTI</v>
          </cell>
        </row>
        <row r="28">
          <cell r="D28" t="str">
            <v>BHADRAK</v>
          </cell>
          <cell r="E28">
            <v>41</v>
          </cell>
          <cell r="F28">
            <v>43</v>
          </cell>
        </row>
        <row r="29">
          <cell r="D29" t="str">
            <v>BHANJANAGAR</v>
          </cell>
          <cell r="E29">
            <v>50</v>
          </cell>
          <cell r="F29">
            <v>53</v>
          </cell>
        </row>
        <row r="30">
          <cell r="D30" t="str">
            <v>BHAWANIPATNA</v>
          </cell>
          <cell r="E30">
            <v>82</v>
          </cell>
          <cell r="F30">
            <v>53</v>
          </cell>
        </row>
        <row r="31">
          <cell r="D31" t="str">
            <v>BIDHARPUR</v>
          </cell>
        </row>
        <row r="32">
          <cell r="D32" t="str">
            <v>BINKA</v>
          </cell>
          <cell r="E32">
            <v>82</v>
          </cell>
        </row>
        <row r="33">
          <cell r="D33" t="str">
            <v>BIRAMITRAPUR</v>
          </cell>
          <cell r="E33">
            <v>82</v>
          </cell>
        </row>
        <row r="34">
          <cell r="D34" t="str">
            <v>BISAM CUTTACK</v>
          </cell>
          <cell r="E34">
            <v>170</v>
          </cell>
          <cell r="F34">
            <v>170</v>
          </cell>
        </row>
        <row r="35">
          <cell r="D35" t="str">
            <v>BOLAGARH</v>
          </cell>
          <cell r="E35">
            <v>82</v>
          </cell>
          <cell r="F35">
            <v>86</v>
          </cell>
        </row>
        <row r="36">
          <cell r="D36" t="str">
            <v>BOLANGIR</v>
          </cell>
          <cell r="E36">
            <v>50</v>
          </cell>
          <cell r="F36">
            <v>53</v>
          </cell>
        </row>
        <row r="37">
          <cell r="D37" t="str">
            <v>BOUDH</v>
          </cell>
          <cell r="E37">
            <v>60</v>
          </cell>
          <cell r="F37">
            <v>53</v>
          </cell>
        </row>
        <row r="38">
          <cell r="D38" t="str">
            <v>BRAJARAJNAGAR</v>
          </cell>
          <cell r="E38">
            <v>82</v>
          </cell>
          <cell r="F38">
            <v>51</v>
          </cell>
        </row>
        <row r="39">
          <cell r="D39" t="str">
            <v>BUGUDA</v>
          </cell>
          <cell r="E39">
            <v>130</v>
          </cell>
        </row>
        <row r="40">
          <cell r="D40" t="str">
            <v>CHAMPUA</v>
          </cell>
          <cell r="E40">
            <v>82</v>
          </cell>
          <cell r="F40">
            <v>85</v>
          </cell>
        </row>
        <row r="41">
          <cell r="D41" t="str">
            <v>CHANDANESWAR</v>
          </cell>
          <cell r="E41">
            <v>82</v>
          </cell>
          <cell r="F41">
            <v>85</v>
          </cell>
        </row>
        <row r="42">
          <cell r="D42" t="str">
            <v>CHANDIKHOL</v>
          </cell>
        </row>
        <row r="43">
          <cell r="D43" t="str">
            <v>CHANDOL</v>
          </cell>
          <cell r="E43">
            <v>50</v>
          </cell>
        </row>
        <row r="44">
          <cell r="D44" t="str">
            <v>CHANDPUR</v>
          </cell>
          <cell r="E44">
            <v>50</v>
          </cell>
          <cell r="F44">
            <v>53</v>
          </cell>
        </row>
        <row r="45">
          <cell r="D45" t="str">
            <v>CHOUDWAR</v>
          </cell>
          <cell r="E45">
            <v>82</v>
          </cell>
        </row>
        <row r="46">
          <cell r="D46" t="str">
            <v>CUTTACK</v>
          </cell>
        </row>
        <row r="47">
          <cell r="D47" t="str">
            <v>DAMANJODI</v>
          </cell>
          <cell r="E47">
            <v>90</v>
          </cell>
          <cell r="F47">
            <v>95</v>
          </cell>
        </row>
        <row r="48">
          <cell r="D48" t="str">
            <v>DENGAUSTA</v>
          </cell>
          <cell r="E48">
            <v>82</v>
          </cell>
          <cell r="F48">
            <v>86</v>
          </cell>
        </row>
        <row r="49">
          <cell r="D49" t="str">
            <v>DEOGARH</v>
          </cell>
          <cell r="E49">
            <v>90</v>
          </cell>
        </row>
        <row r="50">
          <cell r="D50" t="str">
            <v>DHALAPATHAR</v>
          </cell>
          <cell r="E50">
            <v>82</v>
          </cell>
        </row>
        <row r="51">
          <cell r="D51" t="str">
            <v>DHARAMAGARH</v>
          </cell>
          <cell r="E51">
            <v>50</v>
          </cell>
          <cell r="F51">
            <v>53</v>
          </cell>
        </row>
        <row r="52">
          <cell r="D52" t="str">
            <v>DHENKANAL</v>
          </cell>
          <cell r="E52">
            <v>38</v>
          </cell>
          <cell r="F52">
            <v>42</v>
          </cell>
        </row>
        <row r="53">
          <cell r="D53" t="str">
            <v>DHUSURI</v>
          </cell>
          <cell r="E53">
            <v>82</v>
          </cell>
        </row>
        <row r="54">
          <cell r="D54" t="str">
            <v>DIGAPAHANDI</v>
          </cell>
          <cell r="E54">
            <v>41</v>
          </cell>
          <cell r="F54">
            <v>85</v>
          </cell>
        </row>
        <row r="55">
          <cell r="D55" t="str">
            <v>DUKHUPADA</v>
          </cell>
        </row>
        <row r="56">
          <cell r="D56" t="str">
            <v>G UDAYAGIRI</v>
          </cell>
          <cell r="E56">
            <v>90</v>
          </cell>
          <cell r="F56">
            <v>90</v>
          </cell>
        </row>
        <row r="57">
          <cell r="D57" t="str">
            <v>GOP</v>
          </cell>
          <cell r="E57">
            <v>82</v>
          </cell>
        </row>
        <row r="58">
          <cell r="D58" t="str">
            <v>GOPALPUR</v>
          </cell>
          <cell r="E58">
            <v>82</v>
          </cell>
          <cell r="F58">
            <v>85</v>
          </cell>
        </row>
        <row r="59">
          <cell r="D59" t="str">
            <v>GUNUPUR</v>
          </cell>
          <cell r="E59">
            <v>82</v>
          </cell>
          <cell r="F59">
            <v>85</v>
          </cell>
        </row>
        <row r="60">
          <cell r="D60" t="str">
            <v>HARIPUR HAT</v>
          </cell>
          <cell r="E60">
            <v>82</v>
          </cell>
        </row>
        <row r="61">
          <cell r="D61" t="str">
            <v>HINJILIKATU</v>
          </cell>
          <cell r="E61">
            <v>82</v>
          </cell>
        </row>
        <row r="62">
          <cell r="D62" t="str">
            <v>ITAMATI</v>
          </cell>
          <cell r="E62">
            <v>50</v>
          </cell>
          <cell r="F62">
            <v>43</v>
          </cell>
        </row>
        <row r="63">
          <cell r="D63" t="str">
            <v>JAGATSINGHPUR</v>
          </cell>
          <cell r="E63">
            <v>82</v>
          </cell>
        </row>
        <row r="64">
          <cell r="D64" t="str">
            <v>JAJPUR ROAD</v>
          </cell>
          <cell r="E64">
            <v>40</v>
          </cell>
          <cell r="F64">
            <v>43</v>
          </cell>
        </row>
        <row r="65">
          <cell r="D65" t="str">
            <v>JAJPUR TOWN</v>
          </cell>
          <cell r="E65">
            <v>82</v>
          </cell>
        </row>
        <row r="66">
          <cell r="D66" t="str">
            <v>JALESWAR</v>
          </cell>
          <cell r="E66">
            <v>82</v>
          </cell>
          <cell r="F66">
            <v>85</v>
          </cell>
        </row>
        <row r="67">
          <cell r="D67" t="str">
            <v>JASIPUR</v>
          </cell>
          <cell r="E67">
            <v>90</v>
          </cell>
          <cell r="F67">
            <v>95</v>
          </cell>
        </row>
        <row r="68">
          <cell r="D68" t="str">
            <v>JATNI</v>
          </cell>
          <cell r="E68">
            <v>40</v>
          </cell>
        </row>
        <row r="69">
          <cell r="D69" t="str">
            <v>JEYPORE</v>
          </cell>
          <cell r="E69">
            <v>50</v>
          </cell>
          <cell r="F69">
            <v>53</v>
          </cell>
        </row>
        <row r="70">
          <cell r="D70" t="str">
            <v>JHARSUGUDA</v>
          </cell>
          <cell r="E70">
            <v>40</v>
          </cell>
          <cell r="F70">
            <v>45</v>
          </cell>
        </row>
        <row r="71">
          <cell r="D71" t="str">
            <v>JOGESWARPUR</v>
          </cell>
          <cell r="E71">
            <v>82</v>
          </cell>
        </row>
        <row r="72">
          <cell r="D72" t="str">
            <v>JORANDA</v>
          </cell>
          <cell r="E72">
            <v>150</v>
          </cell>
          <cell r="F72">
            <v>160</v>
          </cell>
        </row>
        <row r="73">
          <cell r="D73" t="str">
            <v>JUNAGARH</v>
          </cell>
          <cell r="E73">
            <v>50</v>
          </cell>
          <cell r="F73">
            <v>55</v>
          </cell>
        </row>
        <row r="74">
          <cell r="D74" t="str">
            <v>KABISURYANAGAR</v>
          </cell>
          <cell r="E74">
            <v>50</v>
          </cell>
        </row>
        <row r="75">
          <cell r="D75" t="str">
            <v>KAMAKHYANAGAR</v>
          </cell>
        </row>
        <row r="76">
          <cell r="D76" t="str">
            <v>KANTABANJI</v>
          </cell>
          <cell r="E76">
            <v>50</v>
          </cell>
          <cell r="F76">
            <v>55</v>
          </cell>
        </row>
        <row r="77">
          <cell r="D77" t="str">
            <v>KARANJIA</v>
          </cell>
          <cell r="E77">
            <v>82</v>
          </cell>
          <cell r="F77">
            <v>85</v>
          </cell>
        </row>
        <row r="78">
          <cell r="D78" t="str">
            <v>KENDRAPARA</v>
          </cell>
          <cell r="E78">
            <v>40</v>
          </cell>
          <cell r="F78">
            <v>43</v>
          </cell>
        </row>
        <row r="79">
          <cell r="D79" t="str">
            <v>KEONJHAR</v>
          </cell>
          <cell r="E79">
            <v>41</v>
          </cell>
          <cell r="F79">
            <v>44</v>
          </cell>
        </row>
        <row r="80">
          <cell r="D80" t="str">
            <v>KESINGA</v>
          </cell>
          <cell r="E80">
            <v>50</v>
          </cell>
          <cell r="F80">
            <v>55</v>
          </cell>
        </row>
        <row r="81">
          <cell r="D81" t="str">
            <v>KHANDAPADA</v>
          </cell>
          <cell r="E81">
            <v>82</v>
          </cell>
          <cell r="F81">
            <v>80</v>
          </cell>
        </row>
        <row r="82">
          <cell r="D82" t="str">
            <v>KHARIAR ROAD</v>
          </cell>
          <cell r="E82">
            <v>67</v>
          </cell>
          <cell r="F82">
            <v>70</v>
          </cell>
        </row>
        <row r="83">
          <cell r="D83" t="str">
            <v>KHURDA</v>
          </cell>
          <cell r="E83">
            <v>40</v>
          </cell>
          <cell r="F83">
            <v>43</v>
          </cell>
        </row>
        <row r="84">
          <cell r="D84" t="str">
            <v>KOKSARA</v>
          </cell>
          <cell r="E84">
            <v>160</v>
          </cell>
        </row>
        <row r="85">
          <cell r="D85" t="str">
            <v>KONARK</v>
          </cell>
          <cell r="E85">
            <v>82</v>
          </cell>
        </row>
        <row r="86">
          <cell r="D86" t="str">
            <v>KORAPUT</v>
          </cell>
          <cell r="E86">
            <v>50</v>
          </cell>
          <cell r="F86">
            <v>55</v>
          </cell>
        </row>
        <row r="87">
          <cell r="D87" t="str">
            <v>KUAKHIA</v>
          </cell>
          <cell r="E87">
            <v>82</v>
          </cell>
        </row>
        <row r="88">
          <cell r="D88" t="str">
            <v>KUJANG</v>
          </cell>
        </row>
        <row r="89">
          <cell r="D89" t="str">
            <v>LAHUNIPARA</v>
          </cell>
          <cell r="E89">
            <v>90</v>
          </cell>
        </row>
        <row r="90">
          <cell r="D90" t="str">
            <v>MALKANGIRI</v>
          </cell>
          <cell r="E90">
            <v>90</v>
          </cell>
          <cell r="F90">
            <v>60</v>
          </cell>
        </row>
        <row r="91">
          <cell r="D91" t="str">
            <v>MANJURI ROAD</v>
          </cell>
        </row>
        <row r="92">
          <cell r="D92" t="str">
            <v>MUKHIGUDA</v>
          </cell>
        </row>
        <row r="93">
          <cell r="D93" t="str">
            <v>MUNIGUDA</v>
          </cell>
          <cell r="E93">
            <v>90</v>
          </cell>
          <cell r="F93">
            <v>95</v>
          </cell>
        </row>
        <row r="94">
          <cell r="D94" t="str">
            <v>NAWARANGPUR</v>
          </cell>
          <cell r="E94">
            <v>41</v>
          </cell>
          <cell r="F94">
            <v>50</v>
          </cell>
        </row>
        <row r="95">
          <cell r="D95" t="str">
            <v>NAYAGARH</v>
          </cell>
          <cell r="E95">
            <v>50</v>
          </cell>
          <cell r="F95">
            <v>43</v>
          </cell>
        </row>
        <row r="96">
          <cell r="D96" t="str">
            <v>NAYAHATA</v>
          </cell>
          <cell r="E96">
            <v>82</v>
          </cell>
        </row>
        <row r="97">
          <cell r="D97" t="str">
            <v>NIMAPARA</v>
          </cell>
          <cell r="E97">
            <v>82</v>
          </cell>
        </row>
        <row r="98">
          <cell r="D98" t="str">
            <v>NUAPARA</v>
          </cell>
          <cell r="E98">
            <v>67</v>
          </cell>
        </row>
        <row r="99">
          <cell r="D99" t="str">
            <v>NUAPATNA</v>
          </cell>
          <cell r="E99">
            <v>66</v>
          </cell>
        </row>
        <row r="100">
          <cell r="D100" t="str">
            <v>ODAGAON</v>
          </cell>
          <cell r="E100">
            <v>82</v>
          </cell>
          <cell r="F100">
            <v>150</v>
          </cell>
        </row>
        <row r="101">
          <cell r="D101" t="str">
            <v>PADAMPUR</v>
          </cell>
          <cell r="E101">
            <v>57</v>
          </cell>
          <cell r="F101">
            <v>60</v>
          </cell>
        </row>
        <row r="102">
          <cell r="D102" t="str">
            <v>PANIKOILI</v>
          </cell>
          <cell r="E102">
            <v>82</v>
          </cell>
          <cell r="F102">
            <v>85</v>
          </cell>
        </row>
        <row r="103">
          <cell r="D103" t="str">
            <v>PARADEEP</v>
          </cell>
          <cell r="E103">
            <v>41</v>
          </cell>
          <cell r="F103">
            <v>43</v>
          </cell>
        </row>
        <row r="104">
          <cell r="D104" t="str">
            <v>PARAJANGA</v>
          </cell>
        </row>
        <row r="105">
          <cell r="D105" t="str">
            <v>PARALAKHEMUNDI</v>
          </cell>
          <cell r="E105">
            <v>82</v>
          </cell>
          <cell r="F105">
            <v>60</v>
          </cell>
        </row>
        <row r="106">
          <cell r="D106" t="str">
            <v>PATNAGARH</v>
          </cell>
          <cell r="E106">
            <v>90</v>
          </cell>
        </row>
        <row r="107">
          <cell r="D107" t="str">
            <v>PATTAMUNDAI</v>
          </cell>
          <cell r="E107">
            <v>82</v>
          </cell>
          <cell r="F107">
            <v>85</v>
          </cell>
        </row>
        <row r="108">
          <cell r="D108" t="str">
            <v>PHULBANI</v>
          </cell>
          <cell r="E108">
            <v>50</v>
          </cell>
          <cell r="F108">
            <v>43</v>
          </cell>
        </row>
        <row r="109">
          <cell r="D109" t="str">
            <v>PURI</v>
          </cell>
          <cell r="E109">
            <v>40</v>
          </cell>
          <cell r="F109">
            <v>43</v>
          </cell>
        </row>
        <row r="110">
          <cell r="D110" t="str">
            <v>RAIRANGPUR</v>
          </cell>
          <cell r="E110">
            <v>75</v>
          </cell>
          <cell r="F110">
            <v>78</v>
          </cell>
        </row>
        <row r="111">
          <cell r="D111" t="str">
            <v>RAJ SUNAKHALA</v>
          </cell>
          <cell r="E111">
            <v>82</v>
          </cell>
        </row>
        <row r="112">
          <cell r="D112" t="str">
            <v>RAJGANGPUR</v>
          </cell>
          <cell r="E112">
            <v>50</v>
          </cell>
          <cell r="F112">
            <v>53</v>
          </cell>
        </row>
        <row r="113">
          <cell r="D113" t="str">
            <v>RAMBHA</v>
          </cell>
          <cell r="E113">
            <v>82</v>
          </cell>
        </row>
        <row r="114">
          <cell r="D114" t="str">
            <v>RANAPUR</v>
          </cell>
          <cell r="E114">
            <v>82</v>
          </cell>
          <cell r="F114">
            <v>70</v>
          </cell>
        </row>
        <row r="115">
          <cell r="D115" t="str">
            <v>RAYAGADA</v>
          </cell>
          <cell r="E115">
            <v>50</v>
          </cell>
          <cell r="F115">
            <v>53</v>
          </cell>
        </row>
        <row r="116">
          <cell r="D116" t="str">
            <v>REDHAKHOL</v>
          </cell>
        </row>
        <row r="117">
          <cell r="D117" t="str">
            <v>RENGALI</v>
          </cell>
          <cell r="E117">
            <v>82</v>
          </cell>
        </row>
        <row r="118">
          <cell r="D118" t="str">
            <v>ROURKELA</v>
          </cell>
          <cell r="E118">
            <v>41</v>
          </cell>
          <cell r="F118">
            <v>45</v>
          </cell>
        </row>
        <row r="119">
          <cell r="D119" t="str">
            <v>RUPRA ROAD</v>
          </cell>
          <cell r="E119">
            <v>90</v>
          </cell>
          <cell r="F119">
            <v>45</v>
          </cell>
        </row>
        <row r="120">
          <cell r="D120" t="str">
            <v>SAKHIGOPAL</v>
          </cell>
          <cell r="E120">
            <v>50</v>
          </cell>
        </row>
        <row r="121">
          <cell r="D121" t="str">
            <v>SALIPUR</v>
          </cell>
        </row>
        <row r="122">
          <cell r="D122" t="str">
            <v>SAMBALPUR</v>
          </cell>
          <cell r="E122">
            <v>40</v>
          </cell>
          <cell r="F122">
            <v>45</v>
          </cell>
        </row>
        <row r="123">
          <cell r="D123" t="str">
            <v>SIMILIGUDA</v>
          </cell>
          <cell r="E123">
            <v>90</v>
          </cell>
          <cell r="F123">
            <v>53</v>
          </cell>
        </row>
        <row r="124">
          <cell r="D124" t="str">
            <v>SONEPUR</v>
          </cell>
          <cell r="E124">
            <v>67</v>
          </cell>
          <cell r="F124">
            <v>70</v>
          </cell>
        </row>
        <row r="125">
          <cell r="D125" t="str">
            <v>SORO</v>
          </cell>
          <cell r="E125">
            <v>50</v>
          </cell>
          <cell r="F125">
            <v>60</v>
          </cell>
        </row>
        <row r="126">
          <cell r="D126" t="str">
            <v>SUNDARGARH</v>
          </cell>
          <cell r="E126">
            <v>51</v>
          </cell>
          <cell r="F126">
            <v>55</v>
          </cell>
        </row>
        <row r="127">
          <cell r="D127" t="str">
            <v>TALCHER</v>
          </cell>
          <cell r="E127">
            <v>42</v>
          </cell>
          <cell r="F127">
            <v>45</v>
          </cell>
        </row>
        <row r="128">
          <cell r="D128" t="str">
            <v>TITILAGARH</v>
          </cell>
          <cell r="E128">
            <v>49</v>
          </cell>
          <cell r="F128">
            <v>52</v>
          </cell>
        </row>
        <row r="129">
          <cell r="D129" t="str">
            <v>UDALA</v>
          </cell>
        </row>
        <row r="130">
          <cell r="D130" t="str">
            <v>UMERKOT</v>
          </cell>
          <cell r="E130">
            <v>63</v>
          </cell>
          <cell r="F130">
            <v>65</v>
          </cell>
        </row>
        <row r="131">
          <cell r="D131" t="str">
            <v>NUAPADA</v>
          </cell>
          <cell r="F131">
            <v>70</v>
          </cell>
        </row>
        <row r="132">
          <cell r="D132" t="str">
            <v>BALIGUDA</v>
          </cell>
          <cell r="F132">
            <v>90</v>
          </cell>
        </row>
        <row r="133">
          <cell r="D133" t="str">
            <v>SHERGARH</v>
          </cell>
          <cell r="F133">
            <v>80</v>
          </cell>
        </row>
        <row r="134">
          <cell r="D134" t="str">
            <v>CHHATRAPUR</v>
          </cell>
          <cell r="F134">
            <v>80</v>
          </cell>
        </row>
        <row r="135">
          <cell r="D135" t="str">
            <v>CHIKITIPENTHA</v>
          </cell>
          <cell r="F135">
            <v>80</v>
          </cell>
        </row>
        <row r="136">
          <cell r="D136" t="str">
            <v>BORIGUMMA</v>
          </cell>
          <cell r="F136">
            <v>90</v>
          </cell>
        </row>
        <row r="137">
          <cell r="D137" t="str">
            <v>GANIA</v>
          </cell>
          <cell r="F137">
            <v>80</v>
          </cell>
        </row>
        <row r="138">
          <cell r="D138" t="str">
            <v>DARINGBADI</v>
          </cell>
          <cell r="F138">
            <v>130</v>
          </cell>
        </row>
        <row r="139">
          <cell r="D139" t="str">
            <v>GHASIPURA</v>
          </cell>
          <cell r="F139">
            <v>80</v>
          </cell>
        </row>
        <row r="140">
          <cell r="D140" t="str">
            <v>KHALLIKOTE</v>
          </cell>
          <cell r="F140">
            <v>120</v>
          </cell>
        </row>
        <row r="141">
          <cell r="D141" t="str">
            <v>KOTPAD</v>
          </cell>
          <cell r="F141">
            <v>150</v>
          </cell>
        </row>
      </sheetData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3"/>
  <sheetViews>
    <sheetView tabSelected="1" topLeftCell="A67" workbookViewId="0">
      <selection activeCell="R90" sqref="R90"/>
    </sheetView>
  </sheetViews>
  <sheetFormatPr defaultRowHeight="15"/>
  <cols>
    <col min="1" max="1" width="4.42578125" style="3" customWidth="1"/>
    <col min="2" max="2" width="9.7109375" style="1" bestFit="1" customWidth="1"/>
    <col min="3" max="3" width="12.42578125" style="1" customWidth="1"/>
    <col min="4" max="4" width="10.7109375" style="1" bestFit="1" customWidth="1"/>
    <col min="5" max="5" width="6.42578125" style="1" bestFit="1" customWidth="1"/>
    <col min="6" max="6" width="18" style="1" bestFit="1" customWidth="1"/>
    <col min="7" max="7" width="6.28515625" style="1" customWidth="1"/>
    <col min="8" max="8" width="6.5703125" style="4" bestFit="1" customWidth="1"/>
    <col min="9" max="9" width="7.5703125" style="4" bestFit="1" customWidth="1"/>
    <col min="10" max="10" width="6.5703125" style="4" customWidth="1"/>
    <col min="11" max="11" width="6.42578125" style="4" bestFit="1" customWidth="1"/>
    <col min="12" max="12" width="7.140625" style="4" bestFit="1" customWidth="1"/>
    <col min="13" max="13" width="8.5703125" style="4" bestFit="1" customWidth="1"/>
    <col min="14" max="14" width="40.28515625" style="1" bestFit="1" customWidth="1"/>
    <col min="15" max="16384" width="9.140625" style="1"/>
  </cols>
  <sheetData>
    <row r="1" spans="1:14" ht="66" customHeight="1" thickBot="1">
      <c r="A1" s="51"/>
      <c r="B1" s="52"/>
      <c r="C1" s="52"/>
      <c r="D1" s="52"/>
      <c r="E1" s="52"/>
      <c r="F1" s="52"/>
      <c r="G1" s="53"/>
      <c r="H1" s="45" t="s">
        <v>24</v>
      </c>
      <c r="I1" s="46"/>
      <c r="J1" s="46"/>
      <c r="K1" s="46"/>
      <c r="L1" s="46"/>
      <c r="M1" s="47"/>
    </row>
    <row r="2" spans="1:14" ht="92.25" customHeight="1" thickBot="1">
      <c r="A2" s="54" t="s">
        <v>45</v>
      </c>
      <c r="B2" s="55"/>
      <c r="C2" s="55"/>
      <c r="D2" s="55"/>
      <c r="E2" s="55"/>
      <c r="F2" s="55"/>
      <c r="G2" s="56"/>
      <c r="H2" s="48" t="s">
        <v>312</v>
      </c>
      <c r="I2" s="49"/>
      <c r="J2" s="49"/>
      <c r="K2" s="49"/>
      <c r="L2" s="49"/>
      <c r="M2" s="50"/>
      <c r="N2" s="4"/>
    </row>
    <row r="3" spans="1:14" s="2" customFormat="1" ht="15" customHeight="1" thickBot="1">
      <c r="A3" s="7" t="s">
        <v>11</v>
      </c>
      <c r="B3" s="8" t="s">
        <v>7</v>
      </c>
      <c r="C3" s="8" t="s">
        <v>19</v>
      </c>
      <c r="D3" s="38" t="s">
        <v>20</v>
      </c>
      <c r="E3" s="8" t="s">
        <v>6</v>
      </c>
      <c r="F3" s="8" t="s">
        <v>8</v>
      </c>
      <c r="G3" s="8" t="s">
        <v>1</v>
      </c>
      <c r="H3" s="9" t="s">
        <v>2</v>
      </c>
      <c r="I3" s="9" t="s">
        <v>12</v>
      </c>
      <c r="J3" s="9" t="s">
        <v>3</v>
      </c>
      <c r="K3" s="9" t="s">
        <v>14</v>
      </c>
      <c r="L3" s="9" t="s">
        <v>13</v>
      </c>
      <c r="M3" s="10" t="s">
        <v>15</v>
      </c>
      <c r="N3" s="6" t="s">
        <v>38</v>
      </c>
    </row>
    <row r="4" spans="1:14" s="2" customFormat="1" ht="14.45" customHeight="1">
      <c r="A4" s="30">
        <v>1</v>
      </c>
      <c r="B4" s="31" t="s">
        <v>46</v>
      </c>
      <c r="C4" s="31" t="s">
        <v>47</v>
      </c>
      <c r="D4" s="32" t="s">
        <v>48</v>
      </c>
      <c r="E4" s="33" t="s">
        <v>25</v>
      </c>
      <c r="F4" s="31" t="s">
        <v>21</v>
      </c>
      <c r="G4" s="31">
        <v>1</v>
      </c>
      <c r="H4" s="34">
        <f>VLOOKUP(F4,'[1]HAWKINS COOKER'!$D$4:$F$146,3,FALSE)</f>
        <v>53</v>
      </c>
      <c r="I4" s="34">
        <f t="shared" ref="I4:I15" si="0">G4*H4*20%</f>
        <v>10.600000000000001</v>
      </c>
      <c r="J4" s="34">
        <f t="shared" ref="J4:J15" si="1">G4*1</f>
        <v>1</v>
      </c>
      <c r="K4" s="34">
        <v>35</v>
      </c>
      <c r="L4" s="34">
        <v>150</v>
      </c>
      <c r="M4" s="35">
        <f t="shared" ref="M4:M15" si="2">G4*H4+I4+J4+K4+L4</f>
        <v>249.6</v>
      </c>
      <c r="N4" s="27" t="s">
        <v>49</v>
      </c>
    </row>
    <row r="5" spans="1:14" s="2" customFormat="1" ht="14.45" customHeight="1">
      <c r="A5" s="36">
        <f>A4+1</f>
        <v>2</v>
      </c>
      <c r="B5" s="17" t="s">
        <v>46</v>
      </c>
      <c r="C5" s="17" t="s">
        <v>50</v>
      </c>
      <c r="D5" s="18" t="s">
        <v>51</v>
      </c>
      <c r="E5" s="19" t="s">
        <v>25</v>
      </c>
      <c r="F5" s="17" t="s">
        <v>17</v>
      </c>
      <c r="G5" s="17">
        <v>1</v>
      </c>
      <c r="H5" s="20">
        <f>VLOOKUP(F5,'[1]HAWKINS COOKER'!$D$4:$F$146,3,FALSE)</f>
        <v>85</v>
      </c>
      <c r="I5" s="20">
        <f t="shared" si="0"/>
        <v>17</v>
      </c>
      <c r="J5" s="20">
        <f t="shared" si="1"/>
        <v>1</v>
      </c>
      <c r="K5" s="20">
        <v>35</v>
      </c>
      <c r="L5" s="20">
        <v>150</v>
      </c>
      <c r="M5" s="37">
        <f t="shared" si="2"/>
        <v>288</v>
      </c>
      <c r="N5" s="27" t="s">
        <v>18</v>
      </c>
    </row>
    <row r="6" spans="1:14" s="2" customFormat="1" ht="14.45" customHeight="1">
      <c r="A6" s="36">
        <f t="shared" ref="A6:A69" si="3">A5+1</f>
        <v>3</v>
      </c>
      <c r="B6" s="17" t="s">
        <v>46</v>
      </c>
      <c r="C6" s="17" t="s">
        <v>52</v>
      </c>
      <c r="D6" s="18" t="s">
        <v>53</v>
      </c>
      <c r="E6" s="19" t="s">
        <v>25</v>
      </c>
      <c r="F6" s="17" t="s">
        <v>16</v>
      </c>
      <c r="G6" s="17">
        <v>1</v>
      </c>
      <c r="H6" s="20">
        <f>VLOOKUP(F6,'[1]HAWKINS COOKER'!$D$4:$F$146,3,FALSE)</f>
        <v>85</v>
      </c>
      <c r="I6" s="20">
        <f t="shared" si="0"/>
        <v>17</v>
      </c>
      <c r="J6" s="20">
        <f t="shared" si="1"/>
        <v>1</v>
      </c>
      <c r="K6" s="20">
        <v>35</v>
      </c>
      <c r="L6" s="20">
        <v>150</v>
      </c>
      <c r="M6" s="37">
        <f t="shared" si="2"/>
        <v>288</v>
      </c>
      <c r="N6" s="27" t="s">
        <v>54</v>
      </c>
    </row>
    <row r="7" spans="1:14" s="2" customFormat="1" ht="14.45" customHeight="1">
      <c r="A7" s="36">
        <f t="shared" si="3"/>
        <v>4</v>
      </c>
      <c r="B7" s="17" t="s">
        <v>46</v>
      </c>
      <c r="C7" s="17" t="s">
        <v>55</v>
      </c>
      <c r="D7" s="18" t="s">
        <v>56</v>
      </c>
      <c r="E7" s="19" t="s">
        <v>25</v>
      </c>
      <c r="F7" s="17" t="s">
        <v>22</v>
      </c>
      <c r="G7" s="17">
        <v>1</v>
      </c>
      <c r="H7" s="20">
        <f>VLOOKUP(F7,'[1]HAWKINS COOKER'!$D$4:$F$146,3,FALSE)</f>
        <v>42</v>
      </c>
      <c r="I7" s="20">
        <f t="shared" si="0"/>
        <v>8.4</v>
      </c>
      <c r="J7" s="20">
        <f t="shared" si="1"/>
        <v>1</v>
      </c>
      <c r="K7" s="20">
        <v>35</v>
      </c>
      <c r="L7" s="20">
        <v>150</v>
      </c>
      <c r="M7" s="37">
        <f t="shared" si="2"/>
        <v>236.4</v>
      </c>
      <c r="N7" s="27" t="s">
        <v>23</v>
      </c>
    </row>
    <row r="8" spans="1:14" s="2" customFormat="1" ht="14.45" customHeight="1">
      <c r="A8" s="36">
        <f t="shared" si="3"/>
        <v>5</v>
      </c>
      <c r="B8" s="17" t="s">
        <v>46</v>
      </c>
      <c r="C8" s="17" t="s">
        <v>57</v>
      </c>
      <c r="D8" s="18" t="s">
        <v>58</v>
      </c>
      <c r="E8" s="19" t="s">
        <v>25</v>
      </c>
      <c r="F8" s="17" t="s">
        <v>17</v>
      </c>
      <c r="G8" s="17">
        <v>1</v>
      </c>
      <c r="H8" s="20">
        <f>VLOOKUP(F8,'[1]HAWKINS COOKER'!$D$4:$F$146,3,FALSE)</f>
        <v>85</v>
      </c>
      <c r="I8" s="20">
        <f t="shared" si="0"/>
        <v>17</v>
      </c>
      <c r="J8" s="20">
        <f t="shared" si="1"/>
        <v>1</v>
      </c>
      <c r="K8" s="20">
        <v>35</v>
      </c>
      <c r="L8" s="20">
        <v>150</v>
      </c>
      <c r="M8" s="37">
        <f t="shared" si="2"/>
        <v>288</v>
      </c>
      <c r="N8" s="27" t="s">
        <v>59</v>
      </c>
    </row>
    <row r="9" spans="1:14" s="2" customFormat="1" ht="14.45" customHeight="1">
      <c r="A9" s="36">
        <f t="shared" si="3"/>
        <v>6</v>
      </c>
      <c r="B9" s="17" t="s">
        <v>60</v>
      </c>
      <c r="C9" s="17" t="s">
        <v>61</v>
      </c>
      <c r="D9" s="18" t="s">
        <v>62</v>
      </c>
      <c r="E9" s="19" t="s">
        <v>25</v>
      </c>
      <c r="F9" s="17" t="s">
        <v>63</v>
      </c>
      <c r="G9" s="17">
        <v>16</v>
      </c>
      <c r="H9" s="20">
        <f>VLOOKUP(F9,'[1]HAWKINS COOKER'!$D$4:$F$146,3,FALSE)</f>
        <v>53</v>
      </c>
      <c r="I9" s="20">
        <f t="shared" si="0"/>
        <v>169.60000000000002</v>
      </c>
      <c r="J9" s="20">
        <f t="shared" si="1"/>
        <v>16</v>
      </c>
      <c r="K9" s="20">
        <v>35</v>
      </c>
      <c r="L9" s="20">
        <v>160</v>
      </c>
      <c r="M9" s="37">
        <f t="shared" si="2"/>
        <v>1228.5999999999999</v>
      </c>
      <c r="N9" s="27" t="s">
        <v>64</v>
      </c>
    </row>
    <row r="10" spans="1:14" s="2" customFormat="1" ht="14.45" customHeight="1">
      <c r="A10" s="36">
        <f t="shared" si="3"/>
        <v>7</v>
      </c>
      <c r="B10" s="17" t="s">
        <v>60</v>
      </c>
      <c r="C10" s="17" t="s">
        <v>65</v>
      </c>
      <c r="D10" s="18" t="s">
        <v>66</v>
      </c>
      <c r="E10" s="19" t="s">
        <v>25</v>
      </c>
      <c r="F10" s="17" t="s">
        <v>67</v>
      </c>
      <c r="G10" s="17">
        <v>2</v>
      </c>
      <c r="H10" s="20">
        <f>VLOOKUP(F10,'[1]HAWKINS COOKER'!$D$4:$F$146,3,FALSE)</f>
        <v>55</v>
      </c>
      <c r="I10" s="20">
        <f t="shared" si="0"/>
        <v>22</v>
      </c>
      <c r="J10" s="20">
        <f t="shared" si="1"/>
        <v>2</v>
      </c>
      <c r="K10" s="20">
        <v>35</v>
      </c>
      <c r="L10" s="20">
        <v>150</v>
      </c>
      <c r="M10" s="37">
        <f t="shared" si="2"/>
        <v>319</v>
      </c>
      <c r="N10" s="27" t="s">
        <v>68</v>
      </c>
    </row>
    <row r="11" spans="1:14" s="2" customFormat="1" ht="14.45" customHeight="1">
      <c r="A11" s="36">
        <f t="shared" si="3"/>
        <v>8</v>
      </c>
      <c r="B11" s="17" t="s">
        <v>69</v>
      </c>
      <c r="C11" s="17" t="s">
        <v>70</v>
      </c>
      <c r="D11" s="18" t="s">
        <v>71</v>
      </c>
      <c r="E11" s="19" t="s">
        <v>25</v>
      </c>
      <c r="F11" s="17" t="s">
        <v>72</v>
      </c>
      <c r="G11" s="17">
        <v>3</v>
      </c>
      <c r="H11" s="20">
        <f>VLOOKUP(F11,'[1]HAWKINS COOKER'!$D$4:$F$146,3,FALSE)</f>
        <v>60</v>
      </c>
      <c r="I11" s="20">
        <f t="shared" si="0"/>
        <v>36</v>
      </c>
      <c r="J11" s="20">
        <f t="shared" si="1"/>
        <v>3</v>
      </c>
      <c r="K11" s="20">
        <v>35</v>
      </c>
      <c r="L11" s="20">
        <v>150</v>
      </c>
      <c r="M11" s="37">
        <f t="shared" si="2"/>
        <v>404</v>
      </c>
      <c r="N11" s="27" t="s">
        <v>73</v>
      </c>
    </row>
    <row r="12" spans="1:14" s="2" customFormat="1" ht="14.45" customHeight="1">
      <c r="A12" s="36">
        <f t="shared" si="3"/>
        <v>9</v>
      </c>
      <c r="B12" s="17" t="s">
        <v>74</v>
      </c>
      <c r="C12" s="17" t="s">
        <v>75</v>
      </c>
      <c r="D12" s="18" t="s">
        <v>76</v>
      </c>
      <c r="E12" s="19" t="s">
        <v>25</v>
      </c>
      <c r="F12" s="17" t="s">
        <v>5</v>
      </c>
      <c r="G12" s="17">
        <v>1</v>
      </c>
      <c r="H12" s="20">
        <f>VLOOKUP(F12,'[1]HAWKINS COOKER'!$D$4:$F$146,3,FALSE)</f>
        <v>42</v>
      </c>
      <c r="I12" s="20">
        <f t="shared" si="0"/>
        <v>8.4</v>
      </c>
      <c r="J12" s="20">
        <f t="shared" si="1"/>
        <v>1</v>
      </c>
      <c r="K12" s="20">
        <v>35</v>
      </c>
      <c r="L12" s="20">
        <v>150</v>
      </c>
      <c r="M12" s="37">
        <f t="shared" si="2"/>
        <v>236.4</v>
      </c>
      <c r="N12" s="27" t="s">
        <v>10</v>
      </c>
    </row>
    <row r="13" spans="1:14" s="2" customFormat="1" ht="14.45" customHeight="1">
      <c r="A13" s="36">
        <f t="shared" si="3"/>
        <v>10</v>
      </c>
      <c r="B13" s="17" t="s">
        <v>74</v>
      </c>
      <c r="C13" s="17" t="s">
        <v>77</v>
      </c>
      <c r="D13" s="18" t="s">
        <v>78</v>
      </c>
      <c r="E13" s="19" t="s">
        <v>25</v>
      </c>
      <c r="F13" s="17" t="s">
        <v>79</v>
      </c>
      <c r="G13" s="17">
        <v>1</v>
      </c>
      <c r="H13" s="20">
        <f>VLOOKUP(F13,'[1]HAWKINS COOKER'!$D$4:$F$146,3,FALSE)</f>
        <v>70</v>
      </c>
      <c r="I13" s="20">
        <f t="shared" si="0"/>
        <v>14</v>
      </c>
      <c r="J13" s="20">
        <f t="shared" si="1"/>
        <v>1</v>
      </c>
      <c r="K13" s="20">
        <v>35</v>
      </c>
      <c r="L13" s="20">
        <v>150</v>
      </c>
      <c r="M13" s="37">
        <f t="shared" si="2"/>
        <v>270</v>
      </c>
      <c r="N13" s="27" t="s">
        <v>80</v>
      </c>
    </row>
    <row r="14" spans="1:14" s="2" customFormat="1" ht="14.45" customHeight="1">
      <c r="A14" s="36">
        <f t="shared" si="3"/>
        <v>11</v>
      </c>
      <c r="B14" s="17" t="s">
        <v>74</v>
      </c>
      <c r="C14" s="17" t="s">
        <v>81</v>
      </c>
      <c r="D14" s="18" t="s">
        <v>82</v>
      </c>
      <c r="E14" s="19" t="s">
        <v>25</v>
      </c>
      <c r="F14" s="17" t="s">
        <v>36</v>
      </c>
      <c r="G14" s="17">
        <v>10</v>
      </c>
      <c r="H14" s="20">
        <f>VLOOKUP(F14,'[1]HAWKINS COOKER'!$D$4:$F$146,3,FALSE)</f>
        <v>70</v>
      </c>
      <c r="I14" s="20">
        <f t="shared" si="0"/>
        <v>140</v>
      </c>
      <c r="J14" s="20">
        <f t="shared" si="1"/>
        <v>10</v>
      </c>
      <c r="K14" s="20">
        <v>35</v>
      </c>
      <c r="L14" s="20">
        <v>150</v>
      </c>
      <c r="M14" s="37">
        <f t="shared" si="2"/>
        <v>1035</v>
      </c>
      <c r="N14" s="27" t="s">
        <v>34</v>
      </c>
    </row>
    <row r="15" spans="1:14" s="2" customFormat="1" ht="14.45" customHeight="1">
      <c r="A15" s="36">
        <f t="shared" si="3"/>
        <v>12</v>
      </c>
      <c r="B15" s="17" t="s">
        <v>74</v>
      </c>
      <c r="C15" s="17" t="s">
        <v>83</v>
      </c>
      <c r="D15" s="18" t="s">
        <v>84</v>
      </c>
      <c r="E15" s="19" t="s">
        <v>25</v>
      </c>
      <c r="F15" s="17" t="s">
        <v>4</v>
      </c>
      <c r="G15" s="17">
        <v>6</v>
      </c>
      <c r="H15" s="20">
        <f>VLOOKUP(F15,'[1]HAWKINS COOKER'!$D$4:$F$146,3,FALSE)</f>
        <v>43</v>
      </c>
      <c r="I15" s="20">
        <f t="shared" si="0"/>
        <v>51.6</v>
      </c>
      <c r="J15" s="20">
        <f t="shared" si="1"/>
        <v>6</v>
      </c>
      <c r="K15" s="20">
        <v>35</v>
      </c>
      <c r="L15" s="20">
        <v>150</v>
      </c>
      <c r="M15" s="37">
        <f t="shared" si="2"/>
        <v>500.6</v>
      </c>
      <c r="N15" s="27" t="s">
        <v>9</v>
      </c>
    </row>
    <row r="16" spans="1:14" s="2" customFormat="1" ht="14.45" customHeight="1">
      <c r="A16" s="36">
        <f t="shared" si="3"/>
        <v>13</v>
      </c>
      <c r="B16" s="17" t="s">
        <v>85</v>
      </c>
      <c r="C16" s="17" t="s">
        <v>86</v>
      </c>
      <c r="D16" s="18" t="s">
        <v>87</v>
      </c>
      <c r="E16" s="19" t="s">
        <v>25</v>
      </c>
      <c r="F16" s="17" t="s">
        <v>88</v>
      </c>
      <c r="G16" s="17">
        <v>801</v>
      </c>
      <c r="H16" s="21" t="s">
        <v>26</v>
      </c>
      <c r="I16" s="21" t="s">
        <v>26</v>
      </c>
      <c r="J16" s="21" t="s">
        <v>26</v>
      </c>
      <c r="K16" s="20">
        <v>35</v>
      </c>
      <c r="L16" s="21" t="s">
        <v>26</v>
      </c>
      <c r="M16" s="37">
        <v>16035</v>
      </c>
      <c r="N16" s="27" t="s">
        <v>89</v>
      </c>
    </row>
    <row r="17" spans="1:14" s="2" customFormat="1" ht="14.45" customHeight="1">
      <c r="A17" s="36">
        <f t="shared" si="3"/>
        <v>14</v>
      </c>
      <c r="B17" s="17" t="s">
        <v>85</v>
      </c>
      <c r="C17" s="17" t="s">
        <v>90</v>
      </c>
      <c r="D17" s="18" t="s">
        <v>91</v>
      </c>
      <c r="E17" s="19" t="s">
        <v>25</v>
      </c>
      <c r="F17" s="17" t="s">
        <v>79</v>
      </c>
      <c r="G17" s="17">
        <v>1</v>
      </c>
      <c r="H17" s="20">
        <f>VLOOKUP(F17,'[1]HAWKINS COOKER'!$D$4:$F$146,3,FALSE)</f>
        <v>70</v>
      </c>
      <c r="I17" s="20">
        <f t="shared" ref="I17:I44" si="4">G17*H17*20%</f>
        <v>14</v>
      </c>
      <c r="J17" s="20">
        <f t="shared" ref="J17:J44" si="5">G17*1</f>
        <v>1</v>
      </c>
      <c r="K17" s="20">
        <v>35</v>
      </c>
      <c r="L17" s="20">
        <v>150</v>
      </c>
      <c r="M17" s="37">
        <f t="shared" ref="M17:M44" si="6">G17*H17+I17+J17+K17+L17</f>
        <v>270</v>
      </c>
      <c r="N17" s="27" t="s">
        <v>80</v>
      </c>
    </row>
    <row r="18" spans="1:14" s="2" customFormat="1" ht="14.45" customHeight="1">
      <c r="A18" s="36">
        <f t="shared" si="3"/>
        <v>15</v>
      </c>
      <c r="B18" s="17" t="s">
        <v>85</v>
      </c>
      <c r="C18" s="17" t="s">
        <v>92</v>
      </c>
      <c r="D18" s="18" t="s">
        <v>93</v>
      </c>
      <c r="E18" s="19" t="s">
        <v>25</v>
      </c>
      <c r="F18" s="17" t="s">
        <v>72</v>
      </c>
      <c r="G18" s="17">
        <v>1</v>
      </c>
      <c r="H18" s="20">
        <f>VLOOKUP(F18,'[1]HAWKINS COOKER'!$D$4:$F$146,3,FALSE)</f>
        <v>60</v>
      </c>
      <c r="I18" s="20">
        <f t="shared" si="4"/>
        <v>12</v>
      </c>
      <c r="J18" s="20">
        <f t="shared" si="5"/>
        <v>1</v>
      </c>
      <c r="K18" s="20">
        <v>35</v>
      </c>
      <c r="L18" s="20">
        <v>150</v>
      </c>
      <c r="M18" s="37">
        <f t="shared" si="6"/>
        <v>258</v>
      </c>
      <c r="N18" s="27" t="s">
        <v>73</v>
      </c>
    </row>
    <row r="19" spans="1:14" s="2" customFormat="1" ht="14.45" customHeight="1">
      <c r="A19" s="36">
        <f t="shared" si="3"/>
        <v>16</v>
      </c>
      <c r="B19" s="17" t="s">
        <v>85</v>
      </c>
      <c r="C19" s="17" t="s">
        <v>94</v>
      </c>
      <c r="D19" s="18" t="s">
        <v>95</v>
      </c>
      <c r="E19" s="19" t="s">
        <v>25</v>
      </c>
      <c r="F19" s="17" t="s">
        <v>17</v>
      </c>
      <c r="G19" s="17">
        <v>1</v>
      </c>
      <c r="H19" s="20">
        <f>VLOOKUP(F19,'[1]HAWKINS COOKER'!$D$4:$F$146,3,FALSE)</f>
        <v>85</v>
      </c>
      <c r="I19" s="20">
        <f t="shared" si="4"/>
        <v>17</v>
      </c>
      <c r="J19" s="20">
        <f t="shared" si="5"/>
        <v>1</v>
      </c>
      <c r="K19" s="20">
        <v>35</v>
      </c>
      <c r="L19" s="20">
        <v>150</v>
      </c>
      <c r="M19" s="37">
        <f t="shared" si="6"/>
        <v>288</v>
      </c>
      <c r="N19" s="27" t="s">
        <v>41</v>
      </c>
    </row>
    <row r="20" spans="1:14" s="2" customFormat="1" ht="14.45" customHeight="1">
      <c r="A20" s="36">
        <f t="shared" si="3"/>
        <v>17</v>
      </c>
      <c r="B20" s="17" t="s">
        <v>85</v>
      </c>
      <c r="C20" s="17" t="s">
        <v>96</v>
      </c>
      <c r="D20" s="18" t="s">
        <v>97</v>
      </c>
      <c r="E20" s="19" t="s">
        <v>25</v>
      </c>
      <c r="F20" s="17" t="s">
        <v>16</v>
      </c>
      <c r="G20" s="17">
        <v>2</v>
      </c>
      <c r="H20" s="20">
        <f>VLOOKUP(F20,'[1]HAWKINS COOKER'!$D$4:$F$146,3,FALSE)</f>
        <v>85</v>
      </c>
      <c r="I20" s="20">
        <f t="shared" si="4"/>
        <v>34</v>
      </c>
      <c r="J20" s="20">
        <f t="shared" si="5"/>
        <v>2</v>
      </c>
      <c r="K20" s="20">
        <v>35</v>
      </c>
      <c r="L20" s="20">
        <v>150</v>
      </c>
      <c r="M20" s="37">
        <f t="shared" si="6"/>
        <v>391</v>
      </c>
      <c r="N20" s="27" t="s">
        <v>54</v>
      </c>
    </row>
    <row r="21" spans="1:14" s="2" customFormat="1" ht="14.45" customHeight="1">
      <c r="A21" s="36">
        <f t="shared" si="3"/>
        <v>18</v>
      </c>
      <c r="B21" s="17" t="s">
        <v>85</v>
      </c>
      <c r="C21" s="17" t="s">
        <v>98</v>
      </c>
      <c r="D21" s="18" t="s">
        <v>99</v>
      </c>
      <c r="E21" s="19" t="s">
        <v>25</v>
      </c>
      <c r="F21" s="17" t="s">
        <v>17</v>
      </c>
      <c r="G21" s="17">
        <v>1</v>
      </c>
      <c r="H21" s="20">
        <f>VLOOKUP(F21,'[1]HAWKINS COOKER'!$D$4:$F$146,3,FALSE)</f>
        <v>85</v>
      </c>
      <c r="I21" s="20">
        <f t="shared" si="4"/>
        <v>17</v>
      </c>
      <c r="J21" s="20">
        <f t="shared" si="5"/>
        <v>1</v>
      </c>
      <c r="K21" s="20">
        <v>35</v>
      </c>
      <c r="L21" s="20">
        <v>150</v>
      </c>
      <c r="M21" s="37">
        <f t="shared" si="6"/>
        <v>288</v>
      </c>
      <c r="N21" s="27" t="s">
        <v>18</v>
      </c>
    </row>
    <row r="22" spans="1:14" s="2" customFormat="1" ht="14.45" customHeight="1">
      <c r="A22" s="36">
        <f t="shared" si="3"/>
        <v>19</v>
      </c>
      <c r="B22" s="17" t="s">
        <v>100</v>
      </c>
      <c r="C22" s="17" t="s">
        <v>101</v>
      </c>
      <c r="D22" s="18" t="s">
        <v>102</v>
      </c>
      <c r="E22" s="19" t="s">
        <v>25</v>
      </c>
      <c r="F22" s="17" t="s">
        <v>5</v>
      </c>
      <c r="G22" s="17">
        <v>15</v>
      </c>
      <c r="H22" s="20">
        <f>VLOOKUP(F22,'[1]HAWKINS COOKER'!$D$4:$F$146,3,FALSE)</f>
        <v>42</v>
      </c>
      <c r="I22" s="20">
        <f t="shared" si="4"/>
        <v>126</v>
      </c>
      <c r="J22" s="20">
        <f t="shared" si="5"/>
        <v>15</v>
      </c>
      <c r="K22" s="20">
        <v>35</v>
      </c>
      <c r="L22" s="20">
        <v>150</v>
      </c>
      <c r="M22" s="37">
        <f t="shared" si="6"/>
        <v>956</v>
      </c>
      <c r="N22" s="27" t="s">
        <v>10</v>
      </c>
    </row>
    <row r="23" spans="1:14" s="2" customFormat="1" ht="14.45" customHeight="1">
      <c r="A23" s="36">
        <f t="shared" si="3"/>
        <v>20</v>
      </c>
      <c r="B23" s="17" t="s">
        <v>103</v>
      </c>
      <c r="C23" s="17" t="s">
        <v>104</v>
      </c>
      <c r="D23" s="18" t="s">
        <v>105</v>
      </c>
      <c r="E23" s="19" t="s">
        <v>25</v>
      </c>
      <c r="F23" s="17" t="s">
        <v>42</v>
      </c>
      <c r="G23" s="17">
        <v>18</v>
      </c>
      <c r="H23" s="20">
        <f>VLOOKUP(F23,'[1]HAWKINS COOKER'!$D$4:$F$146,3,FALSE)</f>
        <v>95</v>
      </c>
      <c r="I23" s="20">
        <f t="shared" si="4"/>
        <v>342</v>
      </c>
      <c r="J23" s="20">
        <f t="shared" si="5"/>
        <v>18</v>
      </c>
      <c r="K23" s="20">
        <v>35</v>
      </c>
      <c r="L23" s="20">
        <v>180</v>
      </c>
      <c r="M23" s="37">
        <f t="shared" si="6"/>
        <v>2285</v>
      </c>
      <c r="N23" s="27" t="s">
        <v>106</v>
      </c>
    </row>
    <row r="24" spans="1:14" s="2" customFormat="1" ht="14.45" customHeight="1">
      <c r="A24" s="36">
        <f t="shared" si="3"/>
        <v>21</v>
      </c>
      <c r="B24" s="17" t="s">
        <v>103</v>
      </c>
      <c r="C24" s="17" t="s">
        <v>107</v>
      </c>
      <c r="D24" s="18" t="s">
        <v>108</v>
      </c>
      <c r="E24" s="19" t="s">
        <v>25</v>
      </c>
      <c r="F24" s="17" t="s">
        <v>109</v>
      </c>
      <c r="G24" s="17">
        <v>4</v>
      </c>
      <c r="H24" s="20">
        <f>VLOOKUP(F24,'[1]HAWKINS COOKER'!$D$4:$F$146,3,FALSE)</f>
        <v>170</v>
      </c>
      <c r="I24" s="20">
        <f t="shared" si="4"/>
        <v>136</v>
      </c>
      <c r="J24" s="20">
        <f t="shared" si="5"/>
        <v>4</v>
      </c>
      <c r="K24" s="20">
        <v>35</v>
      </c>
      <c r="L24" s="20">
        <v>150</v>
      </c>
      <c r="M24" s="37">
        <f t="shared" si="6"/>
        <v>1005</v>
      </c>
      <c r="N24" s="27" t="s">
        <v>110</v>
      </c>
    </row>
    <row r="25" spans="1:14" s="2" customFormat="1" ht="14.45" customHeight="1">
      <c r="A25" s="36">
        <f t="shared" si="3"/>
        <v>22</v>
      </c>
      <c r="B25" s="17" t="s">
        <v>111</v>
      </c>
      <c r="C25" s="17" t="s">
        <v>112</v>
      </c>
      <c r="D25" s="18" t="s">
        <v>113</v>
      </c>
      <c r="E25" s="19" t="s">
        <v>25</v>
      </c>
      <c r="F25" s="17" t="s">
        <v>114</v>
      </c>
      <c r="G25" s="17">
        <v>18</v>
      </c>
      <c r="H25" s="20">
        <f>VLOOKUP(F25,'[1]HAWKINS COOKER'!$D$4:$F$146,3,FALSE)</f>
        <v>45</v>
      </c>
      <c r="I25" s="20">
        <f t="shared" si="4"/>
        <v>162</v>
      </c>
      <c r="J25" s="20">
        <f t="shared" si="5"/>
        <v>18</v>
      </c>
      <c r="K25" s="20">
        <v>35</v>
      </c>
      <c r="L25" s="20">
        <v>180</v>
      </c>
      <c r="M25" s="37">
        <f t="shared" si="6"/>
        <v>1205</v>
      </c>
      <c r="N25" s="27" t="s">
        <v>115</v>
      </c>
    </row>
    <row r="26" spans="1:14" s="2" customFormat="1" ht="14.45" customHeight="1">
      <c r="A26" s="36">
        <f t="shared" si="3"/>
        <v>23</v>
      </c>
      <c r="B26" s="17" t="s">
        <v>116</v>
      </c>
      <c r="C26" s="17" t="s">
        <v>117</v>
      </c>
      <c r="D26" s="18" t="s">
        <v>118</v>
      </c>
      <c r="E26" s="19" t="s">
        <v>25</v>
      </c>
      <c r="F26" s="17" t="s">
        <v>36</v>
      </c>
      <c r="G26" s="17">
        <v>3</v>
      </c>
      <c r="H26" s="20">
        <f>VLOOKUP(F26,'[1]HAWKINS COOKER'!$D$4:$F$146,3,FALSE)</f>
        <v>70</v>
      </c>
      <c r="I26" s="20">
        <f t="shared" si="4"/>
        <v>42</v>
      </c>
      <c r="J26" s="20">
        <f t="shared" si="5"/>
        <v>3</v>
      </c>
      <c r="K26" s="20">
        <v>35</v>
      </c>
      <c r="L26" s="20">
        <v>150</v>
      </c>
      <c r="M26" s="37">
        <f t="shared" si="6"/>
        <v>440</v>
      </c>
      <c r="N26" s="27" t="s">
        <v>34</v>
      </c>
    </row>
    <row r="27" spans="1:14" s="2" customFormat="1" ht="14.45" customHeight="1">
      <c r="A27" s="36">
        <f t="shared" si="3"/>
        <v>24</v>
      </c>
      <c r="B27" s="17" t="s">
        <v>116</v>
      </c>
      <c r="C27" s="17" t="s">
        <v>119</v>
      </c>
      <c r="D27" s="18" t="s">
        <v>120</v>
      </c>
      <c r="E27" s="19" t="s">
        <v>25</v>
      </c>
      <c r="F27" s="17" t="s">
        <v>4</v>
      </c>
      <c r="G27" s="17">
        <v>11</v>
      </c>
      <c r="H27" s="20">
        <f>VLOOKUP(F27,'[1]HAWKINS COOKER'!$D$4:$F$146,3,FALSE)</f>
        <v>43</v>
      </c>
      <c r="I27" s="20">
        <f t="shared" si="4"/>
        <v>94.600000000000009</v>
      </c>
      <c r="J27" s="20">
        <f t="shared" si="5"/>
        <v>11</v>
      </c>
      <c r="K27" s="20">
        <v>35</v>
      </c>
      <c r="L27" s="20">
        <v>150</v>
      </c>
      <c r="M27" s="37">
        <f t="shared" si="6"/>
        <v>763.6</v>
      </c>
      <c r="N27" s="27" t="s">
        <v>9</v>
      </c>
    </row>
    <row r="28" spans="1:14" s="2" customFormat="1" ht="14.45" customHeight="1">
      <c r="A28" s="36">
        <f t="shared" si="3"/>
        <v>25</v>
      </c>
      <c r="B28" s="17" t="s">
        <v>116</v>
      </c>
      <c r="C28" s="17" t="s">
        <v>121</v>
      </c>
      <c r="D28" s="18" t="s">
        <v>120</v>
      </c>
      <c r="E28" s="19" t="s">
        <v>25</v>
      </c>
      <c r="F28" s="17" t="s">
        <v>79</v>
      </c>
      <c r="G28" s="17">
        <v>1</v>
      </c>
      <c r="H28" s="20">
        <f>VLOOKUP(F28,'[1]HAWKINS COOKER'!$D$4:$F$146,3,FALSE)</f>
        <v>70</v>
      </c>
      <c r="I28" s="20">
        <f t="shared" si="4"/>
        <v>14</v>
      </c>
      <c r="J28" s="20">
        <f t="shared" si="5"/>
        <v>1</v>
      </c>
      <c r="K28" s="20">
        <v>35</v>
      </c>
      <c r="L28" s="20">
        <v>150</v>
      </c>
      <c r="M28" s="37">
        <f t="shared" si="6"/>
        <v>270</v>
      </c>
      <c r="N28" s="27" t="s">
        <v>80</v>
      </c>
    </row>
    <row r="29" spans="1:14" s="2" customFormat="1" ht="14.45" customHeight="1">
      <c r="A29" s="36">
        <f t="shared" si="3"/>
        <v>26</v>
      </c>
      <c r="B29" s="17" t="s">
        <v>122</v>
      </c>
      <c r="C29" s="17" t="s">
        <v>123</v>
      </c>
      <c r="D29" s="18" t="s">
        <v>124</v>
      </c>
      <c r="E29" s="19" t="s">
        <v>25</v>
      </c>
      <c r="F29" s="17" t="s">
        <v>42</v>
      </c>
      <c r="G29" s="17">
        <v>8</v>
      </c>
      <c r="H29" s="20">
        <f>VLOOKUP(F29,'[1]HAWKINS COOKER'!$D$4:$F$146,3,FALSE)</f>
        <v>95</v>
      </c>
      <c r="I29" s="20">
        <f t="shared" si="4"/>
        <v>152</v>
      </c>
      <c r="J29" s="20">
        <f t="shared" si="5"/>
        <v>8</v>
      </c>
      <c r="K29" s="20">
        <v>35</v>
      </c>
      <c r="L29" s="20">
        <v>150</v>
      </c>
      <c r="M29" s="37">
        <f t="shared" si="6"/>
        <v>1105</v>
      </c>
      <c r="N29" s="27" t="s">
        <v>106</v>
      </c>
    </row>
    <row r="30" spans="1:14" s="2" customFormat="1" ht="14.45" customHeight="1">
      <c r="A30" s="36">
        <f t="shared" si="3"/>
        <v>27</v>
      </c>
      <c r="B30" s="17" t="s">
        <v>125</v>
      </c>
      <c r="C30" s="17" t="s">
        <v>126</v>
      </c>
      <c r="D30" s="18" t="s">
        <v>127</v>
      </c>
      <c r="E30" s="19" t="s">
        <v>25</v>
      </c>
      <c r="F30" s="17" t="s">
        <v>128</v>
      </c>
      <c r="G30" s="17">
        <v>2</v>
      </c>
      <c r="H30" s="20">
        <f>VLOOKUP(F30,'[1]HAWKINS COOKER'!$D$4:$F$146,3,FALSE)</f>
        <v>80</v>
      </c>
      <c r="I30" s="20">
        <f t="shared" si="4"/>
        <v>32</v>
      </c>
      <c r="J30" s="20">
        <f t="shared" si="5"/>
        <v>2</v>
      </c>
      <c r="K30" s="20">
        <v>35</v>
      </c>
      <c r="L30" s="20">
        <v>150</v>
      </c>
      <c r="M30" s="37">
        <f t="shared" si="6"/>
        <v>379</v>
      </c>
      <c r="N30" s="27" t="s">
        <v>129</v>
      </c>
    </row>
    <row r="31" spans="1:14" s="2" customFormat="1" ht="14.45" customHeight="1">
      <c r="A31" s="36">
        <f t="shared" si="3"/>
        <v>28</v>
      </c>
      <c r="B31" s="17" t="s">
        <v>125</v>
      </c>
      <c r="C31" s="17" t="s">
        <v>130</v>
      </c>
      <c r="D31" s="18" t="s">
        <v>131</v>
      </c>
      <c r="E31" s="19" t="s">
        <v>25</v>
      </c>
      <c r="F31" s="17" t="s">
        <v>5</v>
      </c>
      <c r="G31" s="17">
        <v>4</v>
      </c>
      <c r="H31" s="20">
        <f>VLOOKUP(F31,'[1]HAWKINS COOKER'!$D$4:$F$146,3,FALSE)</f>
        <v>42</v>
      </c>
      <c r="I31" s="20">
        <f t="shared" si="4"/>
        <v>33.6</v>
      </c>
      <c r="J31" s="20">
        <f t="shared" si="5"/>
        <v>4</v>
      </c>
      <c r="K31" s="20">
        <v>35</v>
      </c>
      <c r="L31" s="20">
        <v>150</v>
      </c>
      <c r="M31" s="37">
        <f t="shared" si="6"/>
        <v>390.6</v>
      </c>
      <c r="N31" s="27" t="s">
        <v>10</v>
      </c>
    </row>
    <row r="32" spans="1:14" s="2" customFormat="1" ht="14.45" customHeight="1">
      <c r="A32" s="36">
        <f t="shared" si="3"/>
        <v>29</v>
      </c>
      <c r="B32" s="17" t="s">
        <v>125</v>
      </c>
      <c r="C32" s="17" t="s">
        <v>132</v>
      </c>
      <c r="D32" s="18" t="s">
        <v>133</v>
      </c>
      <c r="E32" s="19" t="s">
        <v>25</v>
      </c>
      <c r="F32" s="17" t="s">
        <v>17</v>
      </c>
      <c r="G32" s="17">
        <v>1</v>
      </c>
      <c r="H32" s="20">
        <f>VLOOKUP(F32,'[1]HAWKINS COOKER'!$D$4:$F$146,3,FALSE)</f>
        <v>85</v>
      </c>
      <c r="I32" s="20">
        <f t="shared" si="4"/>
        <v>17</v>
      </c>
      <c r="J32" s="20">
        <f t="shared" si="5"/>
        <v>1</v>
      </c>
      <c r="K32" s="20">
        <v>35</v>
      </c>
      <c r="L32" s="20">
        <v>150</v>
      </c>
      <c r="M32" s="37">
        <f t="shared" si="6"/>
        <v>288</v>
      </c>
      <c r="N32" s="27" t="s">
        <v>18</v>
      </c>
    </row>
    <row r="33" spans="1:14" s="2" customFormat="1" ht="14.45" customHeight="1">
      <c r="A33" s="36">
        <f t="shared" si="3"/>
        <v>30</v>
      </c>
      <c r="B33" s="17" t="s">
        <v>125</v>
      </c>
      <c r="C33" s="17" t="s">
        <v>134</v>
      </c>
      <c r="D33" s="18" t="s">
        <v>135</v>
      </c>
      <c r="E33" s="19" t="s">
        <v>25</v>
      </c>
      <c r="F33" s="17" t="s">
        <v>30</v>
      </c>
      <c r="G33" s="17">
        <v>45</v>
      </c>
      <c r="H33" s="20">
        <f>VLOOKUP(F33,'[1]HAWKINS COOKER'!$D$4:$F$146,3,FALSE)</f>
        <v>85</v>
      </c>
      <c r="I33" s="20">
        <f t="shared" si="4"/>
        <v>765</v>
      </c>
      <c r="J33" s="20">
        <f t="shared" si="5"/>
        <v>45</v>
      </c>
      <c r="K33" s="20">
        <v>35</v>
      </c>
      <c r="L33" s="20">
        <v>450</v>
      </c>
      <c r="M33" s="37">
        <f t="shared" si="6"/>
        <v>5120</v>
      </c>
      <c r="N33" s="27" t="s">
        <v>31</v>
      </c>
    </row>
    <row r="34" spans="1:14" s="2" customFormat="1" ht="14.45" customHeight="1">
      <c r="A34" s="36">
        <f t="shared" si="3"/>
        <v>31</v>
      </c>
      <c r="B34" s="17" t="s">
        <v>136</v>
      </c>
      <c r="C34" s="17" t="s">
        <v>137</v>
      </c>
      <c r="D34" s="18" t="s">
        <v>138</v>
      </c>
      <c r="E34" s="19" t="s">
        <v>25</v>
      </c>
      <c r="F34" s="17" t="s">
        <v>27</v>
      </c>
      <c r="G34" s="17">
        <v>90</v>
      </c>
      <c r="H34" s="20">
        <f>VLOOKUP(F34,'[1]HAWKINS COOKER'!$D$4:$F$146,3,FALSE)</f>
        <v>85</v>
      </c>
      <c r="I34" s="20">
        <f t="shared" si="4"/>
        <v>1530</v>
      </c>
      <c r="J34" s="20">
        <f t="shared" si="5"/>
        <v>90</v>
      </c>
      <c r="K34" s="20">
        <v>35</v>
      </c>
      <c r="L34" s="20">
        <v>900</v>
      </c>
      <c r="M34" s="37">
        <f t="shared" si="6"/>
        <v>10205</v>
      </c>
      <c r="N34" s="27" t="s">
        <v>28</v>
      </c>
    </row>
    <row r="35" spans="1:14" s="2" customFormat="1" ht="14.45" customHeight="1">
      <c r="A35" s="36">
        <f t="shared" si="3"/>
        <v>32</v>
      </c>
      <c r="B35" s="17" t="s">
        <v>139</v>
      </c>
      <c r="C35" s="17" t="s">
        <v>140</v>
      </c>
      <c r="D35" s="18" t="s">
        <v>141</v>
      </c>
      <c r="E35" s="19" t="s">
        <v>25</v>
      </c>
      <c r="F35" s="17" t="s">
        <v>30</v>
      </c>
      <c r="G35" s="17">
        <v>10</v>
      </c>
      <c r="H35" s="20">
        <f>VLOOKUP(F35,'[1]HAWKINS COOKER'!$D$4:$F$146,3,FALSE)</f>
        <v>85</v>
      </c>
      <c r="I35" s="20">
        <f t="shared" si="4"/>
        <v>170</v>
      </c>
      <c r="J35" s="20">
        <f t="shared" si="5"/>
        <v>10</v>
      </c>
      <c r="K35" s="20">
        <v>35</v>
      </c>
      <c r="L35" s="20">
        <v>150</v>
      </c>
      <c r="M35" s="37">
        <f t="shared" si="6"/>
        <v>1215</v>
      </c>
      <c r="N35" s="27" t="s">
        <v>31</v>
      </c>
    </row>
    <row r="36" spans="1:14" s="2" customFormat="1" ht="14.45" customHeight="1">
      <c r="A36" s="36">
        <f t="shared" si="3"/>
        <v>33</v>
      </c>
      <c r="B36" s="17" t="s">
        <v>139</v>
      </c>
      <c r="C36" s="17" t="s">
        <v>142</v>
      </c>
      <c r="D36" s="18" t="s">
        <v>143</v>
      </c>
      <c r="E36" s="19" t="s">
        <v>25</v>
      </c>
      <c r="F36" s="17" t="s">
        <v>114</v>
      </c>
      <c r="G36" s="17">
        <v>5</v>
      </c>
      <c r="H36" s="20">
        <f>VLOOKUP(F36,'[1]HAWKINS COOKER'!$D$4:$F$146,3,FALSE)</f>
        <v>45</v>
      </c>
      <c r="I36" s="20">
        <f t="shared" si="4"/>
        <v>45</v>
      </c>
      <c r="J36" s="20">
        <f t="shared" si="5"/>
        <v>5</v>
      </c>
      <c r="K36" s="20">
        <v>35</v>
      </c>
      <c r="L36" s="20">
        <v>150</v>
      </c>
      <c r="M36" s="37">
        <f t="shared" si="6"/>
        <v>460</v>
      </c>
      <c r="N36" s="27" t="s">
        <v>115</v>
      </c>
    </row>
    <row r="37" spans="1:14" s="2" customFormat="1" ht="14.45" customHeight="1">
      <c r="A37" s="36">
        <f t="shared" si="3"/>
        <v>34</v>
      </c>
      <c r="B37" s="17" t="s">
        <v>139</v>
      </c>
      <c r="C37" s="17" t="s">
        <v>144</v>
      </c>
      <c r="D37" s="18" t="s">
        <v>145</v>
      </c>
      <c r="E37" s="19" t="s">
        <v>25</v>
      </c>
      <c r="F37" s="17" t="s">
        <v>146</v>
      </c>
      <c r="G37" s="17">
        <v>3</v>
      </c>
      <c r="H37" s="20">
        <f>VLOOKUP(F37,'[1]HAWKINS COOKER'!$D$4:$F$146,3,FALSE)</f>
        <v>130</v>
      </c>
      <c r="I37" s="20">
        <f t="shared" si="4"/>
        <v>78</v>
      </c>
      <c r="J37" s="20">
        <f t="shared" si="5"/>
        <v>3</v>
      </c>
      <c r="K37" s="20">
        <v>35</v>
      </c>
      <c r="L37" s="20">
        <v>150</v>
      </c>
      <c r="M37" s="37">
        <f t="shared" si="6"/>
        <v>656</v>
      </c>
      <c r="N37" s="27" t="s">
        <v>147</v>
      </c>
    </row>
    <row r="38" spans="1:14" s="2" customFormat="1" ht="14.45" customHeight="1">
      <c r="A38" s="36">
        <f t="shared" si="3"/>
        <v>35</v>
      </c>
      <c r="B38" s="17" t="s">
        <v>139</v>
      </c>
      <c r="C38" s="17" t="s">
        <v>148</v>
      </c>
      <c r="D38" s="18" t="s">
        <v>149</v>
      </c>
      <c r="E38" s="19" t="s">
        <v>25</v>
      </c>
      <c r="F38" s="17" t="s">
        <v>16</v>
      </c>
      <c r="G38" s="17">
        <v>1</v>
      </c>
      <c r="H38" s="20">
        <f>VLOOKUP(F38,'[1]HAWKINS COOKER'!$D$4:$F$146,3,FALSE)</f>
        <v>85</v>
      </c>
      <c r="I38" s="20">
        <f t="shared" si="4"/>
        <v>17</v>
      </c>
      <c r="J38" s="20">
        <f t="shared" si="5"/>
        <v>1</v>
      </c>
      <c r="K38" s="20">
        <v>35</v>
      </c>
      <c r="L38" s="20">
        <v>150</v>
      </c>
      <c r="M38" s="37">
        <f t="shared" si="6"/>
        <v>288</v>
      </c>
      <c r="N38" s="27" t="s">
        <v>54</v>
      </c>
    </row>
    <row r="39" spans="1:14" s="2" customFormat="1" ht="14.45" customHeight="1">
      <c r="A39" s="36">
        <f t="shared" si="3"/>
        <v>36</v>
      </c>
      <c r="B39" s="17" t="s">
        <v>139</v>
      </c>
      <c r="C39" s="17" t="s">
        <v>150</v>
      </c>
      <c r="D39" s="18" t="s">
        <v>151</v>
      </c>
      <c r="E39" s="19" t="s">
        <v>25</v>
      </c>
      <c r="F39" s="17" t="s">
        <v>17</v>
      </c>
      <c r="G39" s="17">
        <v>1</v>
      </c>
      <c r="H39" s="20">
        <f>VLOOKUP(F39,'[1]HAWKINS COOKER'!$D$4:$F$146,3,FALSE)</f>
        <v>85</v>
      </c>
      <c r="I39" s="20">
        <f t="shared" si="4"/>
        <v>17</v>
      </c>
      <c r="J39" s="20">
        <f t="shared" si="5"/>
        <v>1</v>
      </c>
      <c r="K39" s="20">
        <v>35</v>
      </c>
      <c r="L39" s="20">
        <v>150</v>
      </c>
      <c r="M39" s="37">
        <f t="shared" si="6"/>
        <v>288</v>
      </c>
      <c r="N39" s="27" t="s">
        <v>18</v>
      </c>
    </row>
    <row r="40" spans="1:14" s="2" customFormat="1" ht="14.45" customHeight="1">
      <c r="A40" s="36">
        <f t="shared" si="3"/>
        <v>37</v>
      </c>
      <c r="B40" s="17" t="s">
        <v>139</v>
      </c>
      <c r="C40" s="17" t="s">
        <v>152</v>
      </c>
      <c r="D40" s="18" t="s">
        <v>153</v>
      </c>
      <c r="E40" s="19" t="s">
        <v>25</v>
      </c>
      <c r="F40" s="17" t="s">
        <v>21</v>
      </c>
      <c r="G40" s="17">
        <v>3</v>
      </c>
      <c r="H40" s="20">
        <f>VLOOKUP(F40,'[1]HAWKINS COOKER'!$D$4:$F$146,3,FALSE)</f>
        <v>53</v>
      </c>
      <c r="I40" s="20">
        <f t="shared" si="4"/>
        <v>31.8</v>
      </c>
      <c r="J40" s="20">
        <f t="shared" si="5"/>
        <v>3</v>
      </c>
      <c r="K40" s="20">
        <v>35</v>
      </c>
      <c r="L40" s="20">
        <v>150</v>
      </c>
      <c r="M40" s="37">
        <f t="shared" si="6"/>
        <v>378.8</v>
      </c>
      <c r="N40" s="27" t="s">
        <v>49</v>
      </c>
    </row>
    <row r="41" spans="1:14" s="2" customFormat="1" ht="14.45" customHeight="1">
      <c r="A41" s="36">
        <f t="shared" si="3"/>
        <v>38</v>
      </c>
      <c r="B41" s="17" t="s">
        <v>139</v>
      </c>
      <c r="C41" s="17" t="s">
        <v>154</v>
      </c>
      <c r="D41" s="18" t="s">
        <v>155</v>
      </c>
      <c r="E41" s="19" t="s">
        <v>25</v>
      </c>
      <c r="F41" s="17" t="s">
        <v>4</v>
      </c>
      <c r="G41" s="17">
        <v>4</v>
      </c>
      <c r="H41" s="20">
        <f>VLOOKUP(F41,'[1]HAWKINS COOKER'!$D$4:$F$146,3,FALSE)</f>
        <v>43</v>
      </c>
      <c r="I41" s="20">
        <f t="shared" si="4"/>
        <v>34.4</v>
      </c>
      <c r="J41" s="20">
        <f t="shared" si="5"/>
        <v>4</v>
      </c>
      <c r="K41" s="20">
        <v>35</v>
      </c>
      <c r="L41" s="20">
        <v>150</v>
      </c>
      <c r="M41" s="37">
        <f t="shared" si="6"/>
        <v>395.4</v>
      </c>
      <c r="N41" s="27" t="s">
        <v>9</v>
      </c>
    </row>
    <row r="42" spans="1:14" s="2" customFormat="1" ht="14.45" customHeight="1">
      <c r="A42" s="36">
        <f t="shared" si="3"/>
        <v>39</v>
      </c>
      <c r="B42" s="17" t="s">
        <v>139</v>
      </c>
      <c r="C42" s="17" t="s">
        <v>156</v>
      </c>
      <c r="D42" s="18" t="s">
        <v>157</v>
      </c>
      <c r="E42" s="19" t="s">
        <v>25</v>
      </c>
      <c r="F42" s="17" t="s">
        <v>32</v>
      </c>
      <c r="G42" s="17">
        <v>3</v>
      </c>
      <c r="H42" s="20">
        <f>VLOOKUP(F42,'[1]HAWKINS COOKER'!$D$4:$F$146,3,FALSE)</f>
        <v>55</v>
      </c>
      <c r="I42" s="20">
        <f t="shared" si="4"/>
        <v>33</v>
      </c>
      <c r="J42" s="20">
        <f t="shared" si="5"/>
        <v>3</v>
      </c>
      <c r="K42" s="20">
        <v>35</v>
      </c>
      <c r="L42" s="20">
        <v>150</v>
      </c>
      <c r="M42" s="37">
        <f t="shared" si="6"/>
        <v>386</v>
      </c>
      <c r="N42" s="27" t="s">
        <v>37</v>
      </c>
    </row>
    <row r="43" spans="1:14" s="2" customFormat="1" ht="14.45" customHeight="1">
      <c r="A43" s="36">
        <f t="shared" si="3"/>
        <v>40</v>
      </c>
      <c r="B43" s="17" t="s">
        <v>139</v>
      </c>
      <c r="C43" s="17" t="s">
        <v>158</v>
      </c>
      <c r="D43" s="18" t="s">
        <v>159</v>
      </c>
      <c r="E43" s="19" t="s">
        <v>25</v>
      </c>
      <c r="F43" s="17" t="s">
        <v>42</v>
      </c>
      <c r="G43" s="17">
        <v>1</v>
      </c>
      <c r="H43" s="20">
        <f>VLOOKUP(F43,'[1]HAWKINS COOKER'!$D$4:$F$146,3,FALSE)</f>
        <v>95</v>
      </c>
      <c r="I43" s="20">
        <f t="shared" si="4"/>
        <v>19</v>
      </c>
      <c r="J43" s="20">
        <f t="shared" si="5"/>
        <v>1</v>
      </c>
      <c r="K43" s="20">
        <v>35</v>
      </c>
      <c r="L43" s="20">
        <v>150</v>
      </c>
      <c r="M43" s="37">
        <f t="shared" si="6"/>
        <v>300</v>
      </c>
      <c r="N43" s="27" t="s">
        <v>43</v>
      </c>
    </row>
    <row r="44" spans="1:14" s="2" customFormat="1" ht="14.45" customHeight="1">
      <c r="A44" s="36">
        <f t="shared" si="3"/>
        <v>41</v>
      </c>
      <c r="B44" s="17" t="s">
        <v>139</v>
      </c>
      <c r="C44" s="17" t="s">
        <v>160</v>
      </c>
      <c r="D44" s="18" t="s">
        <v>161</v>
      </c>
      <c r="E44" s="19" t="s">
        <v>25</v>
      </c>
      <c r="F44" s="17" t="s">
        <v>35</v>
      </c>
      <c r="G44" s="17">
        <v>2</v>
      </c>
      <c r="H44" s="20">
        <f>VLOOKUP(F44,'[1]HAWKINS COOKER'!$D$4:$F$146,3,FALSE)</f>
        <v>80</v>
      </c>
      <c r="I44" s="20">
        <f t="shared" si="4"/>
        <v>32</v>
      </c>
      <c r="J44" s="20">
        <f t="shared" si="5"/>
        <v>2</v>
      </c>
      <c r="K44" s="20">
        <v>35</v>
      </c>
      <c r="L44" s="20">
        <v>150</v>
      </c>
      <c r="M44" s="37">
        <f t="shared" si="6"/>
        <v>379</v>
      </c>
      <c r="N44" s="27" t="s">
        <v>44</v>
      </c>
    </row>
    <row r="45" spans="1:14" s="2" customFormat="1" ht="14.45" customHeight="1">
      <c r="A45" s="36">
        <f t="shared" si="3"/>
        <v>42</v>
      </c>
      <c r="B45" s="17" t="s">
        <v>139</v>
      </c>
      <c r="C45" s="17" t="s">
        <v>162</v>
      </c>
      <c r="D45" s="18" t="s">
        <v>163</v>
      </c>
      <c r="E45" s="19" t="s">
        <v>25</v>
      </c>
      <c r="F45" s="17" t="s">
        <v>22</v>
      </c>
      <c r="G45" s="17">
        <v>93</v>
      </c>
      <c r="H45" s="21" t="s">
        <v>26</v>
      </c>
      <c r="I45" s="21" t="s">
        <v>26</v>
      </c>
      <c r="J45" s="21" t="s">
        <v>26</v>
      </c>
      <c r="K45" s="20">
        <v>35</v>
      </c>
      <c r="L45" s="21" t="s">
        <v>26</v>
      </c>
      <c r="M45" s="37">
        <v>15035</v>
      </c>
      <c r="N45" s="27" t="s">
        <v>164</v>
      </c>
    </row>
    <row r="46" spans="1:14" s="2" customFormat="1" ht="14.45" customHeight="1">
      <c r="A46" s="36">
        <f t="shared" si="3"/>
        <v>43</v>
      </c>
      <c r="B46" s="17" t="s">
        <v>165</v>
      </c>
      <c r="C46" s="17" t="s">
        <v>166</v>
      </c>
      <c r="D46" s="18" t="s">
        <v>167</v>
      </c>
      <c r="E46" s="19" t="s">
        <v>25</v>
      </c>
      <c r="F46" s="17" t="s">
        <v>33</v>
      </c>
      <c r="G46" s="17">
        <v>2</v>
      </c>
      <c r="H46" s="20">
        <f>VLOOKUP(F46,'[1]HAWKINS COOKER'!$D$4:$F$146,3,FALSE)</f>
        <v>90</v>
      </c>
      <c r="I46" s="20">
        <f t="shared" ref="I46:I77" si="7">G46*H46*20%</f>
        <v>36</v>
      </c>
      <c r="J46" s="20">
        <f t="shared" ref="J46:J77" si="8">G46*1</f>
        <v>2</v>
      </c>
      <c r="K46" s="20">
        <v>35</v>
      </c>
      <c r="L46" s="20">
        <v>150</v>
      </c>
      <c r="M46" s="37">
        <f t="shared" ref="M46:M77" si="9">G46*H46+I46+J46+K46+L46</f>
        <v>403</v>
      </c>
      <c r="N46" s="27" t="s">
        <v>168</v>
      </c>
    </row>
    <row r="47" spans="1:14" s="2" customFormat="1" ht="14.45" customHeight="1">
      <c r="A47" s="36">
        <f t="shared" si="3"/>
        <v>44</v>
      </c>
      <c r="B47" s="17" t="s">
        <v>165</v>
      </c>
      <c r="C47" s="17" t="s">
        <v>169</v>
      </c>
      <c r="D47" s="18" t="s">
        <v>170</v>
      </c>
      <c r="E47" s="19" t="s">
        <v>25</v>
      </c>
      <c r="F47" s="17" t="s">
        <v>42</v>
      </c>
      <c r="G47" s="17">
        <v>2</v>
      </c>
      <c r="H47" s="20">
        <f>VLOOKUP(F47,'[1]HAWKINS COOKER'!$D$4:$F$146,3,FALSE)</f>
        <v>95</v>
      </c>
      <c r="I47" s="20">
        <f t="shared" si="7"/>
        <v>38</v>
      </c>
      <c r="J47" s="20">
        <f t="shared" si="8"/>
        <v>2</v>
      </c>
      <c r="K47" s="20">
        <v>35</v>
      </c>
      <c r="L47" s="20">
        <v>150</v>
      </c>
      <c r="M47" s="37">
        <f t="shared" si="9"/>
        <v>415</v>
      </c>
      <c r="N47" s="27" t="s">
        <v>106</v>
      </c>
    </row>
    <row r="48" spans="1:14" s="2" customFormat="1" ht="14.45" customHeight="1">
      <c r="A48" s="36">
        <f t="shared" si="3"/>
        <v>45</v>
      </c>
      <c r="B48" s="17" t="s">
        <v>165</v>
      </c>
      <c r="C48" s="17" t="s">
        <v>171</v>
      </c>
      <c r="D48" s="18" t="s">
        <v>172</v>
      </c>
      <c r="E48" s="19" t="s">
        <v>25</v>
      </c>
      <c r="F48" s="17" t="s">
        <v>63</v>
      </c>
      <c r="G48" s="17">
        <v>2</v>
      </c>
      <c r="H48" s="20">
        <f>VLOOKUP(F48,'[1]HAWKINS COOKER'!$D$4:$F$146,3,FALSE)</f>
        <v>53</v>
      </c>
      <c r="I48" s="20">
        <f t="shared" si="7"/>
        <v>21.200000000000003</v>
      </c>
      <c r="J48" s="20">
        <f t="shared" si="8"/>
        <v>2</v>
      </c>
      <c r="K48" s="20">
        <v>35</v>
      </c>
      <c r="L48" s="20">
        <v>150</v>
      </c>
      <c r="M48" s="37">
        <f t="shared" si="9"/>
        <v>314.2</v>
      </c>
      <c r="N48" s="27" t="s">
        <v>64</v>
      </c>
    </row>
    <row r="49" spans="1:14" s="2" customFormat="1" ht="14.45" customHeight="1">
      <c r="A49" s="36">
        <f t="shared" si="3"/>
        <v>46</v>
      </c>
      <c r="B49" s="17" t="s">
        <v>165</v>
      </c>
      <c r="C49" s="17" t="s">
        <v>173</v>
      </c>
      <c r="D49" s="18" t="s">
        <v>174</v>
      </c>
      <c r="E49" s="19" t="s">
        <v>25</v>
      </c>
      <c r="F49" s="17" t="s">
        <v>109</v>
      </c>
      <c r="G49" s="17">
        <v>1</v>
      </c>
      <c r="H49" s="20">
        <f>VLOOKUP(F49,'[1]HAWKINS COOKER'!$D$4:$F$146,3,FALSE)</f>
        <v>170</v>
      </c>
      <c r="I49" s="20">
        <f t="shared" si="7"/>
        <v>34</v>
      </c>
      <c r="J49" s="20">
        <f t="shared" si="8"/>
        <v>1</v>
      </c>
      <c r="K49" s="20">
        <v>35</v>
      </c>
      <c r="L49" s="20">
        <v>150</v>
      </c>
      <c r="M49" s="37">
        <f t="shared" si="9"/>
        <v>390</v>
      </c>
      <c r="N49" s="27" t="s">
        <v>110</v>
      </c>
    </row>
    <row r="50" spans="1:14" s="2" customFormat="1" ht="14.45" customHeight="1">
      <c r="A50" s="36">
        <f t="shared" si="3"/>
        <v>47</v>
      </c>
      <c r="B50" s="17" t="s">
        <v>165</v>
      </c>
      <c r="C50" s="17" t="s">
        <v>175</v>
      </c>
      <c r="D50" s="18" t="s">
        <v>176</v>
      </c>
      <c r="E50" s="19" t="s">
        <v>25</v>
      </c>
      <c r="F50" s="17" t="s">
        <v>177</v>
      </c>
      <c r="G50" s="17">
        <v>4</v>
      </c>
      <c r="H50" s="20">
        <f>VLOOKUP(F50,'[1]HAWKINS COOKER'!$D$4:$F$146,3,FALSE)</f>
        <v>86</v>
      </c>
      <c r="I50" s="20">
        <f t="shared" si="7"/>
        <v>68.8</v>
      </c>
      <c r="J50" s="20">
        <f t="shared" si="8"/>
        <v>4</v>
      </c>
      <c r="K50" s="20">
        <v>35</v>
      </c>
      <c r="L50" s="20">
        <v>150</v>
      </c>
      <c r="M50" s="37">
        <f t="shared" si="9"/>
        <v>601.79999999999995</v>
      </c>
      <c r="N50" s="27" t="s">
        <v>178</v>
      </c>
    </row>
    <row r="51" spans="1:14" s="2" customFormat="1" ht="14.45" customHeight="1">
      <c r="A51" s="36">
        <f t="shared" si="3"/>
        <v>48</v>
      </c>
      <c r="B51" s="17" t="s">
        <v>179</v>
      </c>
      <c r="C51" s="17" t="s">
        <v>180</v>
      </c>
      <c r="D51" s="18" t="s">
        <v>181</v>
      </c>
      <c r="E51" s="19" t="s">
        <v>25</v>
      </c>
      <c r="F51" s="17" t="s">
        <v>182</v>
      </c>
      <c r="G51" s="17">
        <v>2</v>
      </c>
      <c r="H51" s="20">
        <f>VLOOKUP(F51,'[1]HAWKINS COOKER'!$D$4:$F$146,3,FALSE)</f>
        <v>120</v>
      </c>
      <c r="I51" s="20">
        <f t="shared" si="7"/>
        <v>48</v>
      </c>
      <c r="J51" s="20">
        <f t="shared" si="8"/>
        <v>2</v>
      </c>
      <c r="K51" s="20">
        <v>35</v>
      </c>
      <c r="L51" s="20">
        <v>150</v>
      </c>
      <c r="M51" s="37">
        <f t="shared" si="9"/>
        <v>475</v>
      </c>
      <c r="N51" s="27" t="s">
        <v>183</v>
      </c>
    </row>
    <row r="52" spans="1:14" s="2" customFormat="1" ht="14.45" customHeight="1">
      <c r="A52" s="36">
        <f t="shared" si="3"/>
        <v>49</v>
      </c>
      <c r="B52" s="17" t="s">
        <v>179</v>
      </c>
      <c r="C52" s="17" t="s">
        <v>184</v>
      </c>
      <c r="D52" s="18" t="s">
        <v>185</v>
      </c>
      <c r="E52" s="19" t="s">
        <v>25</v>
      </c>
      <c r="F52" s="17" t="s">
        <v>186</v>
      </c>
      <c r="G52" s="17">
        <v>1</v>
      </c>
      <c r="H52" s="20">
        <f>VLOOKUP(F52,'[1]HAWKINS COOKER'!$D$4:$F$146,3,FALSE)</f>
        <v>90</v>
      </c>
      <c r="I52" s="20">
        <f t="shared" si="7"/>
        <v>18</v>
      </c>
      <c r="J52" s="20">
        <f t="shared" si="8"/>
        <v>1</v>
      </c>
      <c r="K52" s="20">
        <v>35</v>
      </c>
      <c r="L52" s="20">
        <v>150</v>
      </c>
      <c r="M52" s="37">
        <f t="shared" si="9"/>
        <v>294</v>
      </c>
      <c r="N52" s="27" t="s">
        <v>187</v>
      </c>
    </row>
    <row r="53" spans="1:14" s="2" customFormat="1" ht="14.45" customHeight="1">
      <c r="A53" s="36">
        <f t="shared" si="3"/>
        <v>50</v>
      </c>
      <c r="B53" s="17" t="s">
        <v>179</v>
      </c>
      <c r="C53" s="17" t="s">
        <v>188</v>
      </c>
      <c r="D53" s="18" t="s">
        <v>189</v>
      </c>
      <c r="E53" s="19" t="s">
        <v>25</v>
      </c>
      <c r="F53" s="17" t="s">
        <v>5</v>
      </c>
      <c r="G53" s="17">
        <v>1</v>
      </c>
      <c r="H53" s="20">
        <f>VLOOKUP(F53,'[1]HAWKINS COOKER'!$D$4:$F$146,3,FALSE)</f>
        <v>42</v>
      </c>
      <c r="I53" s="20">
        <f t="shared" si="7"/>
        <v>8.4</v>
      </c>
      <c r="J53" s="20">
        <f t="shared" si="8"/>
        <v>1</v>
      </c>
      <c r="K53" s="20">
        <v>35</v>
      </c>
      <c r="L53" s="20">
        <v>150</v>
      </c>
      <c r="M53" s="37">
        <f t="shared" si="9"/>
        <v>236.4</v>
      </c>
      <c r="N53" s="27" t="s">
        <v>10</v>
      </c>
    </row>
    <row r="54" spans="1:14" s="2" customFormat="1" ht="14.45" customHeight="1">
      <c r="A54" s="36">
        <f t="shared" si="3"/>
        <v>51</v>
      </c>
      <c r="B54" s="17" t="s">
        <v>179</v>
      </c>
      <c r="C54" s="17" t="s">
        <v>190</v>
      </c>
      <c r="D54" s="18" t="s">
        <v>191</v>
      </c>
      <c r="E54" s="19" t="s">
        <v>25</v>
      </c>
      <c r="F54" s="17" t="s">
        <v>192</v>
      </c>
      <c r="G54" s="17">
        <v>11</v>
      </c>
      <c r="H54" s="20">
        <f>VLOOKUP(F54,'[1]HAWKINS COOKER'!$D$4:$F$146,3,FALSE)</f>
        <v>44</v>
      </c>
      <c r="I54" s="20">
        <f t="shared" si="7"/>
        <v>96.800000000000011</v>
      </c>
      <c r="J54" s="20">
        <f t="shared" si="8"/>
        <v>11</v>
      </c>
      <c r="K54" s="20">
        <v>35</v>
      </c>
      <c r="L54" s="20">
        <v>150</v>
      </c>
      <c r="M54" s="37">
        <f t="shared" si="9"/>
        <v>776.8</v>
      </c>
      <c r="N54" s="27" t="s">
        <v>193</v>
      </c>
    </row>
    <row r="55" spans="1:14" s="2" customFormat="1" ht="14.45" customHeight="1">
      <c r="A55" s="36">
        <f t="shared" si="3"/>
        <v>52</v>
      </c>
      <c r="B55" s="17" t="s">
        <v>179</v>
      </c>
      <c r="C55" s="17" t="s">
        <v>194</v>
      </c>
      <c r="D55" s="18" t="s">
        <v>195</v>
      </c>
      <c r="E55" s="19" t="s">
        <v>25</v>
      </c>
      <c r="F55" s="17" t="s">
        <v>40</v>
      </c>
      <c r="G55" s="17">
        <v>4</v>
      </c>
      <c r="H55" s="20">
        <f>VLOOKUP(F55,'[1]HAWKINS COOKER'!$D$4:$F$146,3,FALSE)</f>
        <v>85</v>
      </c>
      <c r="I55" s="20">
        <f t="shared" si="7"/>
        <v>68</v>
      </c>
      <c r="J55" s="20">
        <f t="shared" si="8"/>
        <v>4</v>
      </c>
      <c r="K55" s="20">
        <v>35</v>
      </c>
      <c r="L55" s="20">
        <v>150</v>
      </c>
      <c r="M55" s="37">
        <f t="shared" si="9"/>
        <v>597</v>
      </c>
      <c r="N55" s="27" t="s">
        <v>196</v>
      </c>
    </row>
    <row r="56" spans="1:14" s="2" customFormat="1" ht="14.45" customHeight="1">
      <c r="A56" s="36">
        <f t="shared" si="3"/>
        <v>53</v>
      </c>
      <c r="B56" s="17" t="s">
        <v>197</v>
      </c>
      <c r="C56" s="17" t="s">
        <v>198</v>
      </c>
      <c r="D56" s="18" t="s">
        <v>199</v>
      </c>
      <c r="E56" s="19" t="s">
        <v>25</v>
      </c>
      <c r="F56" s="17" t="s">
        <v>200</v>
      </c>
      <c r="G56" s="17">
        <v>2</v>
      </c>
      <c r="H56" s="20">
        <f>VLOOKUP(F56,'[1]HAWKINS COOKER'!$D$4:$F$146,3,FALSE)</f>
        <v>85</v>
      </c>
      <c r="I56" s="20">
        <f t="shared" si="7"/>
        <v>34</v>
      </c>
      <c r="J56" s="20">
        <f t="shared" si="8"/>
        <v>2</v>
      </c>
      <c r="K56" s="20">
        <v>35</v>
      </c>
      <c r="L56" s="20">
        <v>150</v>
      </c>
      <c r="M56" s="37">
        <f t="shared" si="9"/>
        <v>391</v>
      </c>
      <c r="N56" s="27" t="s">
        <v>201</v>
      </c>
    </row>
    <row r="57" spans="1:14" s="2" customFormat="1" ht="14.45" customHeight="1">
      <c r="A57" s="36">
        <f t="shared" si="3"/>
        <v>54</v>
      </c>
      <c r="B57" s="17" t="s">
        <v>197</v>
      </c>
      <c r="C57" s="17" t="s">
        <v>202</v>
      </c>
      <c r="D57" s="18" t="s">
        <v>203</v>
      </c>
      <c r="E57" s="19" t="s">
        <v>25</v>
      </c>
      <c r="F57" s="17" t="s">
        <v>200</v>
      </c>
      <c r="G57" s="17">
        <v>1</v>
      </c>
      <c r="H57" s="20">
        <f>VLOOKUP(F57,'[1]HAWKINS COOKER'!$D$4:$F$146,3,FALSE)</f>
        <v>85</v>
      </c>
      <c r="I57" s="20">
        <f t="shared" si="7"/>
        <v>17</v>
      </c>
      <c r="J57" s="20">
        <f t="shared" si="8"/>
        <v>1</v>
      </c>
      <c r="K57" s="20">
        <v>35</v>
      </c>
      <c r="L57" s="20">
        <v>150</v>
      </c>
      <c r="M57" s="37">
        <f t="shared" si="9"/>
        <v>288</v>
      </c>
      <c r="N57" s="27" t="s">
        <v>204</v>
      </c>
    </row>
    <row r="58" spans="1:14" s="2" customFormat="1" ht="14.45" customHeight="1">
      <c r="A58" s="36">
        <f t="shared" si="3"/>
        <v>55</v>
      </c>
      <c r="B58" s="17" t="s">
        <v>205</v>
      </c>
      <c r="C58" s="17" t="s">
        <v>206</v>
      </c>
      <c r="D58" s="18" t="s">
        <v>207</v>
      </c>
      <c r="E58" s="19" t="s">
        <v>25</v>
      </c>
      <c r="F58" s="17" t="s">
        <v>208</v>
      </c>
      <c r="G58" s="17">
        <v>6</v>
      </c>
      <c r="H58" s="20">
        <f>VLOOKUP(F58,'[1]HAWKINS COOKER'!$D$4:$F$146,3,FALSE)</f>
        <v>80</v>
      </c>
      <c r="I58" s="20">
        <f t="shared" si="7"/>
        <v>96</v>
      </c>
      <c r="J58" s="20">
        <f t="shared" si="8"/>
        <v>6</v>
      </c>
      <c r="K58" s="20">
        <v>35</v>
      </c>
      <c r="L58" s="20">
        <v>150</v>
      </c>
      <c r="M58" s="37">
        <f t="shared" si="9"/>
        <v>767</v>
      </c>
      <c r="N58" s="27" t="s">
        <v>209</v>
      </c>
    </row>
    <row r="59" spans="1:14" s="2" customFormat="1" ht="14.45" customHeight="1">
      <c r="A59" s="36">
        <f t="shared" si="3"/>
        <v>56</v>
      </c>
      <c r="B59" s="17" t="s">
        <v>205</v>
      </c>
      <c r="C59" s="17" t="s">
        <v>210</v>
      </c>
      <c r="D59" s="18" t="s">
        <v>211</v>
      </c>
      <c r="E59" s="19" t="s">
        <v>25</v>
      </c>
      <c r="F59" s="17" t="s">
        <v>212</v>
      </c>
      <c r="G59" s="17">
        <v>2</v>
      </c>
      <c r="H59" s="20">
        <f>VLOOKUP(F59,'[1]HAWKINS COOKER'!$D$4:$F$146,3,FALSE)</f>
        <v>80</v>
      </c>
      <c r="I59" s="20">
        <f t="shared" si="7"/>
        <v>32</v>
      </c>
      <c r="J59" s="20">
        <f t="shared" si="8"/>
        <v>2</v>
      </c>
      <c r="K59" s="20">
        <v>35</v>
      </c>
      <c r="L59" s="20">
        <v>150</v>
      </c>
      <c r="M59" s="37">
        <f t="shared" si="9"/>
        <v>379</v>
      </c>
      <c r="N59" s="27" t="s">
        <v>213</v>
      </c>
    </row>
    <row r="60" spans="1:14" s="2" customFormat="1" ht="14.45" customHeight="1">
      <c r="A60" s="36">
        <f t="shared" si="3"/>
        <v>57</v>
      </c>
      <c r="B60" s="17" t="s">
        <v>214</v>
      </c>
      <c r="C60" s="17" t="s">
        <v>215</v>
      </c>
      <c r="D60" s="18" t="s">
        <v>216</v>
      </c>
      <c r="E60" s="19" t="s">
        <v>25</v>
      </c>
      <c r="F60" s="17" t="s">
        <v>186</v>
      </c>
      <c r="G60" s="17">
        <v>1</v>
      </c>
      <c r="H60" s="20">
        <f>VLOOKUP(F60,'[1]HAWKINS COOKER'!$D$4:$F$146,3,FALSE)</f>
        <v>90</v>
      </c>
      <c r="I60" s="20">
        <f t="shared" si="7"/>
        <v>18</v>
      </c>
      <c r="J60" s="20">
        <f t="shared" si="8"/>
        <v>1</v>
      </c>
      <c r="K60" s="20">
        <v>35</v>
      </c>
      <c r="L60" s="20">
        <v>150</v>
      </c>
      <c r="M60" s="37">
        <f t="shared" si="9"/>
        <v>294</v>
      </c>
      <c r="N60" s="27" t="s">
        <v>187</v>
      </c>
    </row>
    <row r="61" spans="1:14" s="2" customFormat="1" ht="14.45" customHeight="1">
      <c r="A61" s="36">
        <f t="shared" si="3"/>
        <v>58</v>
      </c>
      <c r="B61" s="17" t="s">
        <v>214</v>
      </c>
      <c r="C61" s="17" t="s">
        <v>217</v>
      </c>
      <c r="D61" s="18" t="s">
        <v>218</v>
      </c>
      <c r="E61" s="19" t="s">
        <v>25</v>
      </c>
      <c r="F61" s="17" t="s">
        <v>182</v>
      </c>
      <c r="G61" s="17">
        <v>1</v>
      </c>
      <c r="H61" s="20">
        <f>VLOOKUP(F61,'[1]HAWKINS COOKER'!$D$4:$F$146,3,FALSE)</f>
        <v>120</v>
      </c>
      <c r="I61" s="20">
        <f t="shared" si="7"/>
        <v>24</v>
      </c>
      <c r="J61" s="20">
        <f t="shared" si="8"/>
        <v>1</v>
      </c>
      <c r="K61" s="20">
        <v>35</v>
      </c>
      <c r="L61" s="20">
        <v>150</v>
      </c>
      <c r="M61" s="37">
        <f t="shared" si="9"/>
        <v>330</v>
      </c>
      <c r="N61" s="27" t="s">
        <v>183</v>
      </c>
    </row>
    <row r="62" spans="1:14" s="2" customFormat="1" ht="14.45" customHeight="1">
      <c r="A62" s="36">
        <f t="shared" si="3"/>
        <v>59</v>
      </c>
      <c r="B62" s="17" t="s">
        <v>214</v>
      </c>
      <c r="C62" s="17" t="s">
        <v>219</v>
      </c>
      <c r="D62" s="18" t="s">
        <v>220</v>
      </c>
      <c r="E62" s="19" t="s">
        <v>25</v>
      </c>
      <c r="F62" s="17" t="s">
        <v>4</v>
      </c>
      <c r="G62" s="17">
        <v>3</v>
      </c>
      <c r="H62" s="20">
        <f>VLOOKUP(F62,'[1]HAWKINS COOKER'!$D$4:$F$146,3,FALSE)</f>
        <v>43</v>
      </c>
      <c r="I62" s="20">
        <f t="shared" si="7"/>
        <v>25.8</v>
      </c>
      <c r="J62" s="20">
        <f t="shared" si="8"/>
        <v>3</v>
      </c>
      <c r="K62" s="20">
        <v>35</v>
      </c>
      <c r="L62" s="20">
        <v>150</v>
      </c>
      <c r="M62" s="37">
        <f t="shared" si="9"/>
        <v>342.8</v>
      </c>
      <c r="N62" s="27" t="s">
        <v>9</v>
      </c>
    </row>
    <row r="63" spans="1:14" s="2" customFormat="1" ht="14.45" customHeight="1">
      <c r="A63" s="36">
        <f t="shared" si="3"/>
        <v>60</v>
      </c>
      <c r="B63" s="17" t="s">
        <v>214</v>
      </c>
      <c r="C63" s="17" t="s">
        <v>221</v>
      </c>
      <c r="D63" s="18" t="s">
        <v>222</v>
      </c>
      <c r="E63" s="19" t="s">
        <v>25</v>
      </c>
      <c r="F63" s="17" t="s">
        <v>17</v>
      </c>
      <c r="G63" s="17">
        <v>2</v>
      </c>
      <c r="H63" s="20">
        <f>VLOOKUP(F63,'[1]HAWKINS COOKER'!$D$4:$F$146,3,FALSE)</f>
        <v>85</v>
      </c>
      <c r="I63" s="20">
        <f t="shared" si="7"/>
        <v>34</v>
      </c>
      <c r="J63" s="20">
        <f t="shared" si="8"/>
        <v>2</v>
      </c>
      <c r="K63" s="20">
        <v>35</v>
      </c>
      <c r="L63" s="20">
        <v>150</v>
      </c>
      <c r="M63" s="37">
        <f t="shared" si="9"/>
        <v>391</v>
      </c>
      <c r="N63" s="27" t="s">
        <v>29</v>
      </c>
    </row>
    <row r="64" spans="1:14" s="2" customFormat="1" ht="14.45" customHeight="1">
      <c r="A64" s="36">
        <f t="shared" si="3"/>
        <v>61</v>
      </c>
      <c r="B64" s="17" t="s">
        <v>214</v>
      </c>
      <c r="C64" s="17" t="s">
        <v>223</v>
      </c>
      <c r="D64" s="18" t="s">
        <v>224</v>
      </c>
      <c r="E64" s="19" t="s">
        <v>25</v>
      </c>
      <c r="F64" s="17" t="s">
        <v>200</v>
      </c>
      <c r="G64" s="17">
        <v>1</v>
      </c>
      <c r="H64" s="20">
        <f>VLOOKUP(F64,'[1]HAWKINS COOKER'!$D$4:$F$146,3,FALSE)</f>
        <v>85</v>
      </c>
      <c r="I64" s="20">
        <f t="shared" si="7"/>
        <v>17</v>
      </c>
      <c r="J64" s="20">
        <f t="shared" si="8"/>
        <v>1</v>
      </c>
      <c r="K64" s="20">
        <v>35</v>
      </c>
      <c r="L64" s="20">
        <v>150</v>
      </c>
      <c r="M64" s="37">
        <f t="shared" si="9"/>
        <v>288</v>
      </c>
      <c r="N64" s="27" t="s">
        <v>204</v>
      </c>
    </row>
    <row r="65" spans="1:14" s="2" customFormat="1" ht="14.45" customHeight="1">
      <c r="A65" s="36">
        <f t="shared" si="3"/>
        <v>62</v>
      </c>
      <c r="B65" s="17" t="s">
        <v>214</v>
      </c>
      <c r="C65" s="17" t="s">
        <v>225</v>
      </c>
      <c r="D65" s="18" t="s">
        <v>226</v>
      </c>
      <c r="E65" s="19" t="s">
        <v>25</v>
      </c>
      <c r="F65" s="17" t="s">
        <v>17</v>
      </c>
      <c r="G65" s="17">
        <v>1</v>
      </c>
      <c r="H65" s="20">
        <f>VLOOKUP(F65,'[1]HAWKINS COOKER'!$D$4:$F$146,3,FALSE)</f>
        <v>85</v>
      </c>
      <c r="I65" s="20">
        <f t="shared" si="7"/>
        <v>17</v>
      </c>
      <c r="J65" s="20">
        <f t="shared" si="8"/>
        <v>1</v>
      </c>
      <c r="K65" s="20">
        <v>35</v>
      </c>
      <c r="L65" s="20">
        <v>150</v>
      </c>
      <c r="M65" s="37">
        <f t="shared" si="9"/>
        <v>288</v>
      </c>
      <c r="N65" s="27" t="s">
        <v>18</v>
      </c>
    </row>
    <row r="66" spans="1:14" s="2" customFormat="1" ht="14.45" customHeight="1">
      <c r="A66" s="36">
        <f t="shared" si="3"/>
        <v>63</v>
      </c>
      <c r="B66" s="17" t="s">
        <v>214</v>
      </c>
      <c r="C66" s="17" t="s">
        <v>227</v>
      </c>
      <c r="D66" s="18" t="s">
        <v>228</v>
      </c>
      <c r="E66" s="19" t="s">
        <v>25</v>
      </c>
      <c r="F66" s="17" t="s">
        <v>42</v>
      </c>
      <c r="G66" s="17">
        <v>1</v>
      </c>
      <c r="H66" s="20">
        <f>VLOOKUP(F66,'[1]HAWKINS COOKER'!$D$4:$F$146,3,FALSE)</f>
        <v>95</v>
      </c>
      <c r="I66" s="20">
        <f t="shared" si="7"/>
        <v>19</v>
      </c>
      <c r="J66" s="20">
        <f t="shared" si="8"/>
        <v>1</v>
      </c>
      <c r="K66" s="20">
        <v>35</v>
      </c>
      <c r="L66" s="20">
        <v>150</v>
      </c>
      <c r="M66" s="37">
        <f t="shared" si="9"/>
        <v>300</v>
      </c>
      <c r="N66" s="27" t="s">
        <v>106</v>
      </c>
    </row>
    <row r="67" spans="1:14" s="2" customFormat="1" ht="14.45" customHeight="1">
      <c r="A67" s="36">
        <f t="shared" si="3"/>
        <v>64</v>
      </c>
      <c r="B67" s="17" t="s">
        <v>229</v>
      </c>
      <c r="C67" s="17" t="s">
        <v>230</v>
      </c>
      <c r="D67" s="18" t="s">
        <v>231</v>
      </c>
      <c r="E67" s="19" t="s">
        <v>25</v>
      </c>
      <c r="F67" s="17" t="s">
        <v>40</v>
      </c>
      <c r="G67" s="17">
        <v>2</v>
      </c>
      <c r="H67" s="20">
        <f>VLOOKUP(F67,'[1]HAWKINS COOKER'!$D$4:$F$146,3,FALSE)</f>
        <v>85</v>
      </c>
      <c r="I67" s="20">
        <f t="shared" si="7"/>
        <v>34</v>
      </c>
      <c r="J67" s="20">
        <f t="shared" si="8"/>
        <v>2</v>
      </c>
      <c r="K67" s="20">
        <v>35</v>
      </c>
      <c r="L67" s="20">
        <v>150</v>
      </c>
      <c r="M67" s="37">
        <f t="shared" si="9"/>
        <v>391</v>
      </c>
      <c r="N67" s="27" t="s">
        <v>232</v>
      </c>
    </row>
    <row r="68" spans="1:14" s="2" customFormat="1" ht="14.45" customHeight="1">
      <c r="A68" s="36">
        <f t="shared" si="3"/>
        <v>65</v>
      </c>
      <c r="B68" s="17" t="s">
        <v>229</v>
      </c>
      <c r="C68" s="17" t="s">
        <v>233</v>
      </c>
      <c r="D68" s="18" t="s">
        <v>234</v>
      </c>
      <c r="E68" s="19" t="s">
        <v>25</v>
      </c>
      <c r="F68" s="17" t="s">
        <v>40</v>
      </c>
      <c r="G68" s="17">
        <v>2</v>
      </c>
      <c r="H68" s="20">
        <f>VLOOKUP(F68,'[1]HAWKINS COOKER'!$D$4:$F$146,3,FALSE)</f>
        <v>85</v>
      </c>
      <c r="I68" s="20">
        <f t="shared" si="7"/>
        <v>34</v>
      </c>
      <c r="J68" s="20">
        <f t="shared" si="8"/>
        <v>2</v>
      </c>
      <c r="K68" s="20">
        <v>35</v>
      </c>
      <c r="L68" s="20">
        <v>150</v>
      </c>
      <c r="M68" s="37">
        <f t="shared" si="9"/>
        <v>391</v>
      </c>
      <c r="N68" s="27" t="s">
        <v>196</v>
      </c>
    </row>
    <row r="69" spans="1:14" s="2" customFormat="1" ht="14.45" customHeight="1">
      <c r="A69" s="36">
        <f t="shared" si="3"/>
        <v>66</v>
      </c>
      <c r="B69" s="17" t="s">
        <v>229</v>
      </c>
      <c r="C69" s="17" t="s">
        <v>235</v>
      </c>
      <c r="D69" s="18" t="s">
        <v>236</v>
      </c>
      <c r="E69" s="19" t="s">
        <v>25</v>
      </c>
      <c r="F69" s="17" t="s">
        <v>4</v>
      </c>
      <c r="G69" s="17">
        <v>1</v>
      </c>
      <c r="H69" s="20">
        <f>VLOOKUP(F69,'[1]HAWKINS COOKER'!$D$4:$F$146,3,FALSE)</f>
        <v>43</v>
      </c>
      <c r="I69" s="20">
        <f t="shared" si="7"/>
        <v>8.6</v>
      </c>
      <c r="J69" s="20">
        <f t="shared" si="8"/>
        <v>1</v>
      </c>
      <c r="K69" s="20">
        <v>35</v>
      </c>
      <c r="L69" s="20">
        <v>150</v>
      </c>
      <c r="M69" s="37">
        <f t="shared" si="9"/>
        <v>237.6</v>
      </c>
      <c r="N69" s="27" t="s">
        <v>9</v>
      </c>
    </row>
    <row r="70" spans="1:14" s="2" customFormat="1" ht="14.45" customHeight="1">
      <c r="A70" s="36">
        <f t="shared" ref="A70:A99" si="10">A69+1</f>
        <v>67</v>
      </c>
      <c r="B70" s="17" t="s">
        <v>237</v>
      </c>
      <c r="C70" s="17" t="s">
        <v>238</v>
      </c>
      <c r="D70" s="18" t="s">
        <v>239</v>
      </c>
      <c r="E70" s="19" t="s">
        <v>25</v>
      </c>
      <c r="F70" s="17" t="s">
        <v>114</v>
      </c>
      <c r="G70" s="17">
        <v>2</v>
      </c>
      <c r="H70" s="20">
        <f>VLOOKUP(F70,'[1]HAWKINS COOKER'!$D$4:$F$146,3,FALSE)</f>
        <v>45</v>
      </c>
      <c r="I70" s="20">
        <f t="shared" si="7"/>
        <v>18</v>
      </c>
      <c r="J70" s="20">
        <f t="shared" si="8"/>
        <v>2</v>
      </c>
      <c r="K70" s="20">
        <v>35</v>
      </c>
      <c r="L70" s="20">
        <v>150</v>
      </c>
      <c r="M70" s="37">
        <f t="shared" si="9"/>
        <v>295</v>
      </c>
      <c r="N70" s="27" t="s">
        <v>115</v>
      </c>
    </row>
    <row r="71" spans="1:14" s="2" customFormat="1" ht="14.45" customHeight="1">
      <c r="A71" s="36">
        <f t="shared" si="10"/>
        <v>68</v>
      </c>
      <c r="B71" s="17" t="s">
        <v>237</v>
      </c>
      <c r="C71" s="17" t="s">
        <v>240</v>
      </c>
      <c r="D71" s="18" t="s">
        <v>241</v>
      </c>
      <c r="E71" s="19" t="s">
        <v>25</v>
      </c>
      <c r="F71" s="17" t="s">
        <v>22</v>
      </c>
      <c r="G71" s="17">
        <v>3</v>
      </c>
      <c r="H71" s="20">
        <f>VLOOKUP(F71,'[1]HAWKINS COOKER'!$D$4:$F$146,3,FALSE)</f>
        <v>42</v>
      </c>
      <c r="I71" s="20">
        <f t="shared" si="7"/>
        <v>25.200000000000003</v>
      </c>
      <c r="J71" s="20">
        <f t="shared" si="8"/>
        <v>3</v>
      </c>
      <c r="K71" s="20">
        <v>35</v>
      </c>
      <c r="L71" s="20">
        <v>150</v>
      </c>
      <c r="M71" s="37">
        <f t="shared" si="9"/>
        <v>339.2</v>
      </c>
      <c r="N71" s="27" t="s">
        <v>164</v>
      </c>
    </row>
    <row r="72" spans="1:14" s="2" customFormat="1" ht="14.45" customHeight="1">
      <c r="A72" s="36">
        <f t="shared" si="10"/>
        <v>69</v>
      </c>
      <c r="B72" s="17" t="s">
        <v>237</v>
      </c>
      <c r="C72" s="17" t="s">
        <v>242</v>
      </c>
      <c r="D72" s="18" t="s">
        <v>243</v>
      </c>
      <c r="E72" s="19" t="s">
        <v>25</v>
      </c>
      <c r="F72" s="17" t="s">
        <v>33</v>
      </c>
      <c r="G72" s="17">
        <v>2</v>
      </c>
      <c r="H72" s="20">
        <f>VLOOKUP(F72,'[1]HAWKINS COOKER'!$D$4:$F$146,3,FALSE)</f>
        <v>90</v>
      </c>
      <c r="I72" s="20">
        <f t="shared" si="7"/>
        <v>36</v>
      </c>
      <c r="J72" s="20">
        <f t="shared" si="8"/>
        <v>2</v>
      </c>
      <c r="K72" s="20">
        <v>35</v>
      </c>
      <c r="L72" s="20">
        <v>150</v>
      </c>
      <c r="M72" s="37">
        <f t="shared" si="9"/>
        <v>403</v>
      </c>
      <c r="N72" s="27" t="s">
        <v>244</v>
      </c>
    </row>
    <row r="73" spans="1:14" s="2" customFormat="1" ht="14.45" customHeight="1">
      <c r="A73" s="36">
        <f t="shared" si="10"/>
        <v>70</v>
      </c>
      <c r="B73" s="17" t="s">
        <v>237</v>
      </c>
      <c r="C73" s="17" t="s">
        <v>245</v>
      </c>
      <c r="D73" s="18" t="s">
        <v>246</v>
      </c>
      <c r="E73" s="19" t="s">
        <v>25</v>
      </c>
      <c r="F73" s="17" t="s">
        <v>4</v>
      </c>
      <c r="G73" s="17">
        <v>2</v>
      </c>
      <c r="H73" s="20">
        <f>VLOOKUP(F73,'[1]HAWKINS COOKER'!$D$4:$F$146,3,FALSE)</f>
        <v>43</v>
      </c>
      <c r="I73" s="20">
        <f t="shared" si="7"/>
        <v>17.2</v>
      </c>
      <c r="J73" s="20">
        <f t="shared" si="8"/>
        <v>2</v>
      </c>
      <c r="K73" s="20">
        <v>35</v>
      </c>
      <c r="L73" s="20">
        <v>150</v>
      </c>
      <c r="M73" s="37">
        <f t="shared" si="9"/>
        <v>290.2</v>
      </c>
      <c r="N73" s="27" t="s">
        <v>9</v>
      </c>
    </row>
    <row r="74" spans="1:14" s="2" customFormat="1" ht="14.45" customHeight="1">
      <c r="A74" s="36">
        <f t="shared" si="10"/>
        <v>71</v>
      </c>
      <c r="B74" s="17" t="s">
        <v>237</v>
      </c>
      <c r="C74" s="17" t="s">
        <v>247</v>
      </c>
      <c r="D74" s="18" t="s">
        <v>248</v>
      </c>
      <c r="E74" s="19" t="s">
        <v>25</v>
      </c>
      <c r="F74" s="17" t="s">
        <v>30</v>
      </c>
      <c r="G74" s="17">
        <v>2</v>
      </c>
      <c r="H74" s="20">
        <f>VLOOKUP(F74,'[1]HAWKINS COOKER'!$D$4:$F$146,3,FALSE)</f>
        <v>85</v>
      </c>
      <c r="I74" s="20">
        <f t="shared" si="7"/>
        <v>34</v>
      </c>
      <c r="J74" s="20">
        <f t="shared" si="8"/>
        <v>2</v>
      </c>
      <c r="K74" s="20">
        <v>35</v>
      </c>
      <c r="L74" s="20">
        <v>150</v>
      </c>
      <c r="M74" s="37">
        <f t="shared" si="9"/>
        <v>391</v>
      </c>
      <c r="N74" s="27" t="s">
        <v>31</v>
      </c>
    </row>
    <row r="75" spans="1:14" s="2" customFormat="1" ht="14.45" customHeight="1">
      <c r="A75" s="36">
        <f t="shared" si="10"/>
        <v>72</v>
      </c>
      <c r="B75" s="17" t="s">
        <v>237</v>
      </c>
      <c r="C75" s="17" t="s">
        <v>249</v>
      </c>
      <c r="D75" s="18" t="s">
        <v>250</v>
      </c>
      <c r="E75" s="19" t="s">
        <v>25</v>
      </c>
      <c r="F75" s="17" t="s">
        <v>33</v>
      </c>
      <c r="G75" s="17">
        <v>1</v>
      </c>
      <c r="H75" s="20">
        <f>VLOOKUP(F75,'[1]HAWKINS COOKER'!$D$4:$F$146,3,FALSE)</f>
        <v>90</v>
      </c>
      <c r="I75" s="20">
        <f t="shared" si="7"/>
        <v>18</v>
      </c>
      <c r="J75" s="20">
        <f t="shared" si="8"/>
        <v>1</v>
      </c>
      <c r="K75" s="20">
        <v>35</v>
      </c>
      <c r="L75" s="20">
        <v>150</v>
      </c>
      <c r="M75" s="37">
        <f t="shared" si="9"/>
        <v>294</v>
      </c>
      <c r="N75" s="27" t="s">
        <v>168</v>
      </c>
    </row>
    <row r="76" spans="1:14" s="2" customFormat="1" ht="14.45" customHeight="1">
      <c r="A76" s="36">
        <f t="shared" si="10"/>
        <v>73</v>
      </c>
      <c r="B76" s="17" t="s">
        <v>237</v>
      </c>
      <c r="C76" s="17" t="s">
        <v>251</v>
      </c>
      <c r="D76" s="18" t="s">
        <v>252</v>
      </c>
      <c r="E76" s="19" t="s">
        <v>25</v>
      </c>
      <c r="F76" s="17" t="s">
        <v>146</v>
      </c>
      <c r="G76" s="17">
        <v>2</v>
      </c>
      <c r="H76" s="20">
        <f>VLOOKUP(F76,'[1]HAWKINS COOKER'!$D$4:$F$146,3,FALSE)</f>
        <v>130</v>
      </c>
      <c r="I76" s="20">
        <f t="shared" si="7"/>
        <v>52</v>
      </c>
      <c r="J76" s="20">
        <f t="shared" si="8"/>
        <v>2</v>
      </c>
      <c r="K76" s="20">
        <v>35</v>
      </c>
      <c r="L76" s="20">
        <v>150</v>
      </c>
      <c r="M76" s="37">
        <f t="shared" si="9"/>
        <v>499</v>
      </c>
      <c r="N76" s="27" t="s">
        <v>147</v>
      </c>
    </row>
    <row r="77" spans="1:14" s="2" customFormat="1" ht="14.45" customHeight="1">
      <c r="A77" s="36">
        <f t="shared" si="10"/>
        <v>74</v>
      </c>
      <c r="B77" s="17" t="s">
        <v>237</v>
      </c>
      <c r="C77" s="17" t="s">
        <v>253</v>
      </c>
      <c r="D77" s="18" t="s">
        <v>254</v>
      </c>
      <c r="E77" s="19" t="s">
        <v>25</v>
      </c>
      <c r="F77" s="17" t="s">
        <v>17</v>
      </c>
      <c r="G77" s="17">
        <v>1</v>
      </c>
      <c r="H77" s="20">
        <f>VLOOKUP(F77,'[1]HAWKINS COOKER'!$D$4:$F$146,3,FALSE)</f>
        <v>85</v>
      </c>
      <c r="I77" s="20">
        <f t="shared" si="7"/>
        <v>17</v>
      </c>
      <c r="J77" s="20">
        <f t="shared" si="8"/>
        <v>1</v>
      </c>
      <c r="K77" s="20">
        <v>35</v>
      </c>
      <c r="L77" s="20">
        <v>150</v>
      </c>
      <c r="M77" s="37">
        <f t="shared" si="9"/>
        <v>288</v>
      </c>
      <c r="N77" s="27" t="s">
        <v>18</v>
      </c>
    </row>
    <row r="78" spans="1:14" s="2" customFormat="1" ht="14.45" customHeight="1">
      <c r="A78" s="36">
        <f t="shared" si="10"/>
        <v>75</v>
      </c>
      <c r="B78" s="17" t="s">
        <v>237</v>
      </c>
      <c r="C78" s="17" t="s">
        <v>255</v>
      </c>
      <c r="D78" s="18" t="s">
        <v>256</v>
      </c>
      <c r="E78" s="19" t="s">
        <v>25</v>
      </c>
      <c r="F78" s="17" t="s">
        <v>257</v>
      </c>
      <c r="G78" s="17">
        <v>2</v>
      </c>
      <c r="H78" s="20">
        <f>VLOOKUP(F78,'[1]HAWKINS COOKER'!$D$4:$F$146,3,FALSE)</f>
        <v>150</v>
      </c>
      <c r="I78" s="20">
        <f t="shared" ref="I78:I99" si="11">G78*H78*20%</f>
        <v>60</v>
      </c>
      <c r="J78" s="20">
        <f t="shared" ref="J78:J99" si="12">G78*1</f>
        <v>2</v>
      </c>
      <c r="K78" s="20">
        <v>35</v>
      </c>
      <c r="L78" s="20">
        <v>150</v>
      </c>
      <c r="M78" s="37">
        <f t="shared" ref="M78:M99" si="13">G78*H78+I78+J78+K78+L78</f>
        <v>547</v>
      </c>
      <c r="N78" s="27" t="s">
        <v>258</v>
      </c>
    </row>
    <row r="79" spans="1:14" s="2" customFormat="1" ht="14.45" customHeight="1">
      <c r="A79" s="36">
        <f t="shared" si="10"/>
        <v>76</v>
      </c>
      <c r="B79" s="17" t="s">
        <v>237</v>
      </c>
      <c r="C79" s="17" t="s">
        <v>259</v>
      </c>
      <c r="D79" s="18" t="s">
        <v>260</v>
      </c>
      <c r="E79" s="19" t="s">
        <v>25</v>
      </c>
      <c r="F79" s="17" t="s">
        <v>257</v>
      </c>
      <c r="G79" s="17">
        <v>1</v>
      </c>
      <c r="H79" s="20">
        <f>VLOOKUP(F79,'[1]HAWKINS COOKER'!$D$4:$F$146,3,FALSE)</f>
        <v>150</v>
      </c>
      <c r="I79" s="20">
        <f t="shared" si="11"/>
        <v>30</v>
      </c>
      <c r="J79" s="20">
        <f t="shared" si="12"/>
        <v>1</v>
      </c>
      <c r="K79" s="20">
        <v>35</v>
      </c>
      <c r="L79" s="20">
        <v>150</v>
      </c>
      <c r="M79" s="37">
        <f t="shared" si="13"/>
        <v>366</v>
      </c>
      <c r="N79" s="27" t="s">
        <v>261</v>
      </c>
    </row>
    <row r="80" spans="1:14" s="2" customFormat="1" ht="14.45" customHeight="1">
      <c r="A80" s="36">
        <f t="shared" si="10"/>
        <v>77</v>
      </c>
      <c r="B80" s="17" t="s">
        <v>262</v>
      </c>
      <c r="C80" s="17" t="s">
        <v>263</v>
      </c>
      <c r="D80" s="18" t="s">
        <v>264</v>
      </c>
      <c r="E80" s="19" t="s">
        <v>25</v>
      </c>
      <c r="F80" s="17" t="s">
        <v>30</v>
      </c>
      <c r="G80" s="17">
        <v>13</v>
      </c>
      <c r="H80" s="20">
        <f>VLOOKUP(F80,'[1]HAWKINS COOKER'!$D$4:$F$146,3,FALSE)</f>
        <v>85</v>
      </c>
      <c r="I80" s="20">
        <f t="shared" si="11"/>
        <v>221</v>
      </c>
      <c r="J80" s="20">
        <f t="shared" si="12"/>
        <v>13</v>
      </c>
      <c r="K80" s="20">
        <v>35</v>
      </c>
      <c r="L80" s="20">
        <v>150</v>
      </c>
      <c r="M80" s="37">
        <f t="shared" si="13"/>
        <v>1524</v>
      </c>
      <c r="N80" s="27" t="s">
        <v>31</v>
      </c>
    </row>
    <row r="81" spans="1:14" s="2" customFormat="1" ht="14.45" customHeight="1">
      <c r="A81" s="36">
        <f t="shared" si="10"/>
        <v>78</v>
      </c>
      <c r="B81" s="17" t="s">
        <v>262</v>
      </c>
      <c r="C81" s="17" t="s">
        <v>265</v>
      </c>
      <c r="D81" s="18" t="s">
        <v>266</v>
      </c>
      <c r="E81" s="19" t="s">
        <v>25</v>
      </c>
      <c r="F81" s="17" t="s">
        <v>63</v>
      </c>
      <c r="G81" s="17">
        <v>3</v>
      </c>
      <c r="H81" s="20">
        <f>VLOOKUP(F81,'[1]HAWKINS COOKER'!$D$4:$F$146,3,FALSE)</f>
        <v>53</v>
      </c>
      <c r="I81" s="20">
        <f t="shared" si="11"/>
        <v>31.8</v>
      </c>
      <c r="J81" s="20">
        <f t="shared" si="12"/>
        <v>3</v>
      </c>
      <c r="K81" s="20">
        <v>35</v>
      </c>
      <c r="L81" s="20">
        <v>150</v>
      </c>
      <c r="M81" s="37">
        <f t="shared" si="13"/>
        <v>378.8</v>
      </c>
      <c r="N81" s="27" t="s">
        <v>64</v>
      </c>
    </row>
    <row r="82" spans="1:14" s="2" customFormat="1" ht="14.45" customHeight="1">
      <c r="A82" s="36">
        <f t="shared" si="10"/>
        <v>79</v>
      </c>
      <c r="B82" s="17" t="s">
        <v>267</v>
      </c>
      <c r="C82" s="17" t="s">
        <v>268</v>
      </c>
      <c r="D82" s="18" t="s">
        <v>269</v>
      </c>
      <c r="E82" s="19" t="s">
        <v>25</v>
      </c>
      <c r="F82" s="17" t="s">
        <v>270</v>
      </c>
      <c r="G82" s="17">
        <v>2</v>
      </c>
      <c r="H82" s="20">
        <f>VLOOKUP(F82,'[1]HAWKINS COOKER'!$D$4:$F$146,3,FALSE)</f>
        <v>85</v>
      </c>
      <c r="I82" s="20">
        <f t="shared" si="11"/>
        <v>34</v>
      </c>
      <c r="J82" s="20">
        <f t="shared" si="12"/>
        <v>2</v>
      </c>
      <c r="K82" s="20">
        <v>35</v>
      </c>
      <c r="L82" s="20">
        <v>150</v>
      </c>
      <c r="M82" s="37">
        <f t="shared" si="13"/>
        <v>391</v>
      </c>
      <c r="N82" s="27" t="s">
        <v>271</v>
      </c>
    </row>
    <row r="83" spans="1:14" s="2" customFormat="1" ht="14.45" customHeight="1">
      <c r="A83" s="36">
        <f t="shared" si="10"/>
        <v>80</v>
      </c>
      <c r="B83" s="17" t="s">
        <v>267</v>
      </c>
      <c r="C83" s="17" t="s">
        <v>272</v>
      </c>
      <c r="D83" s="18" t="s">
        <v>273</v>
      </c>
      <c r="E83" s="19" t="s">
        <v>25</v>
      </c>
      <c r="F83" s="17" t="s">
        <v>30</v>
      </c>
      <c r="G83" s="17">
        <v>33</v>
      </c>
      <c r="H83" s="20">
        <f>VLOOKUP(F83,'[1]HAWKINS COOKER'!$D$4:$F$146,3,FALSE)</f>
        <v>85</v>
      </c>
      <c r="I83" s="20">
        <f t="shared" si="11"/>
        <v>561</v>
      </c>
      <c r="J83" s="20">
        <f t="shared" si="12"/>
        <v>33</v>
      </c>
      <c r="K83" s="20">
        <v>35</v>
      </c>
      <c r="L83" s="20">
        <v>330</v>
      </c>
      <c r="M83" s="37">
        <f t="shared" si="13"/>
        <v>3764</v>
      </c>
      <c r="N83" s="27" t="s">
        <v>31</v>
      </c>
    </row>
    <row r="84" spans="1:14" s="2" customFormat="1" ht="14.45" customHeight="1">
      <c r="A84" s="36">
        <f t="shared" si="10"/>
        <v>81</v>
      </c>
      <c r="B84" s="17" t="s">
        <v>267</v>
      </c>
      <c r="C84" s="17" t="s">
        <v>274</v>
      </c>
      <c r="D84" s="18" t="s">
        <v>275</v>
      </c>
      <c r="E84" s="19" t="s">
        <v>25</v>
      </c>
      <c r="F84" s="17" t="s">
        <v>22</v>
      </c>
      <c r="G84" s="17">
        <v>3</v>
      </c>
      <c r="H84" s="20">
        <f>VLOOKUP(F84,'[1]HAWKINS COOKER'!$D$4:$F$146,3,FALSE)</f>
        <v>42</v>
      </c>
      <c r="I84" s="20">
        <f t="shared" si="11"/>
        <v>25.200000000000003</v>
      </c>
      <c r="J84" s="20">
        <f t="shared" si="12"/>
        <v>3</v>
      </c>
      <c r="K84" s="20">
        <v>35</v>
      </c>
      <c r="L84" s="20">
        <v>150</v>
      </c>
      <c r="M84" s="37">
        <f t="shared" si="13"/>
        <v>339.2</v>
      </c>
      <c r="N84" s="27" t="s">
        <v>164</v>
      </c>
    </row>
    <row r="85" spans="1:14" s="2" customFormat="1" ht="14.45" customHeight="1">
      <c r="A85" s="36">
        <f t="shared" si="10"/>
        <v>82</v>
      </c>
      <c r="B85" s="17" t="s">
        <v>267</v>
      </c>
      <c r="C85" s="17" t="s">
        <v>276</v>
      </c>
      <c r="D85" s="18" t="s">
        <v>277</v>
      </c>
      <c r="E85" s="19" t="s">
        <v>25</v>
      </c>
      <c r="F85" s="17" t="s">
        <v>63</v>
      </c>
      <c r="G85" s="17">
        <v>3</v>
      </c>
      <c r="H85" s="20">
        <f>VLOOKUP(F85,'[1]HAWKINS COOKER'!$D$4:$F$146,3,FALSE)</f>
        <v>53</v>
      </c>
      <c r="I85" s="20">
        <f t="shared" si="11"/>
        <v>31.8</v>
      </c>
      <c r="J85" s="20">
        <f t="shared" si="12"/>
        <v>3</v>
      </c>
      <c r="K85" s="20">
        <v>35</v>
      </c>
      <c r="L85" s="20">
        <v>150</v>
      </c>
      <c r="M85" s="37">
        <f t="shared" si="13"/>
        <v>378.8</v>
      </c>
      <c r="N85" s="27" t="s">
        <v>64</v>
      </c>
    </row>
    <row r="86" spans="1:14" s="2" customFormat="1" ht="14.45" customHeight="1">
      <c r="A86" s="36">
        <f t="shared" si="10"/>
        <v>83</v>
      </c>
      <c r="B86" s="17" t="s">
        <v>278</v>
      </c>
      <c r="C86" s="17" t="s">
        <v>279</v>
      </c>
      <c r="D86" s="18" t="s">
        <v>280</v>
      </c>
      <c r="E86" s="19" t="s">
        <v>25</v>
      </c>
      <c r="F86" s="17" t="s">
        <v>63</v>
      </c>
      <c r="G86" s="17">
        <v>1</v>
      </c>
      <c r="H86" s="20">
        <f>VLOOKUP(F86,'[1]HAWKINS COOKER'!$D$4:$F$146,3,FALSE)</f>
        <v>53</v>
      </c>
      <c r="I86" s="20">
        <f t="shared" si="11"/>
        <v>10.600000000000001</v>
      </c>
      <c r="J86" s="20">
        <f t="shared" si="12"/>
        <v>1</v>
      </c>
      <c r="K86" s="20">
        <v>35</v>
      </c>
      <c r="L86" s="20">
        <v>150</v>
      </c>
      <c r="M86" s="37">
        <f t="shared" si="13"/>
        <v>249.6</v>
      </c>
      <c r="N86" s="27" t="s">
        <v>64</v>
      </c>
    </row>
    <row r="87" spans="1:14" s="2" customFormat="1" ht="14.45" customHeight="1">
      <c r="A87" s="36">
        <f t="shared" si="10"/>
        <v>84</v>
      </c>
      <c r="B87" s="17" t="s">
        <v>278</v>
      </c>
      <c r="C87" s="17" t="s">
        <v>281</v>
      </c>
      <c r="D87" s="18" t="s">
        <v>282</v>
      </c>
      <c r="E87" s="19" t="s">
        <v>25</v>
      </c>
      <c r="F87" s="17" t="s">
        <v>5</v>
      </c>
      <c r="G87" s="17">
        <v>1</v>
      </c>
      <c r="H87" s="20">
        <f>VLOOKUP(F87,'[1]HAWKINS COOKER'!$D$4:$F$146,3,FALSE)</f>
        <v>42</v>
      </c>
      <c r="I87" s="20">
        <f t="shared" si="11"/>
        <v>8.4</v>
      </c>
      <c r="J87" s="20">
        <f t="shared" si="12"/>
        <v>1</v>
      </c>
      <c r="K87" s="20">
        <v>35</v>
      </c>
      <c r="L87" s="20">
        <v>150</v>
      </c>
      <c r="M87" s="37">
        <f t="shared" si="13"/>
        <v>236.4</v>
      </c>
      <c r="N87" s="27" t="s">
        <v>10</v>
      </c>
    </row>
    <row r="88" spans="1:14" s="2" customFormat="1" ht="14.45" customHeight="1">
      <c r="A88" s="36">
        <f t="shared" si="10"/>
        <v>85</v>
      </c>
      <c r="B88" s="17" t="s">
        <v>278</v>
      </c>
      <c r="C88" s="17" t="s">
        <v>283</v>
      </c>
      <c r="D88" s="18" t="s">
        <v>284</v>
      </c>
      <c r="E88" s="19" t="s">
        <v>25</v>
      </c>
      <c r="F88" s="17" t="s">
        <v>16</v>
      </c>
      <c r="G88" s="17">
        <v>6</v>
      </c>
      <c r="H88" s="20">
        <f>VLOOKUP(F88,'[1]HAWKINS COOKER'!$D$4:$F$146,3,FALSE)</f>
        <v>85</v>
      </c>
      <c r="I88" s="20">
        <f t="shared" si="11"/>
        <v>102</v>
      </c>
      <c r="J88" s="20">
        <f t="shared" si="12"/>
        <v>6</v>
      </c>
      <c r="K88" s="20">
        <v>35</v>
      </c>
      <c r="L88" s="20">
        <v>150</v>
      </c>
      <c r="M88" s="37">
        <f t="shared" si="13"/>
        <v>803</v>
      </c>
      <c r="N88" s="27" t="s">
        <v>54</v>
      </c>
    </row>
    <row r="89" spans="1:14" s="2" customFormat="1" ht="14.45" customHeight="1">
      <c r="A89" s="36">
        <f t="shared" si="10"/>
        <v>86</v>
      </c>
      <c r="B89" s="17" t="s">
        <v>278</v>
      </c>
      <c r="C89" s="17" t="s">
        <v>285</v>
      </c>
      <c r="D89" s="18" t="s">
        <v>286</v>
      </c>
      <c r="E89" s="19" t="s">
        <v>25</v>
      </c>
      <c r="F89" s="17" t="s">
        <v>16</v>
      </c>
      <c r="G89" s="17">
        <v>5</v>
      </c>
      <c r="H89" s="20">
        <f>VLOOKUP(F89,'[1]HAWKINS COOKER'!$D$4:$F$146,3,FALSE)</f>
        <v>85</v>
      </c>
      <c r="I89" s="20">
        <f t="shared" si="11"/>
        <v>85</v>
      </c>
      <c r="J89" s="20">
        <f t="shared" si="12"/>
        <v>5</v>
      </c>
      <c r="K89" s="20">
        <v>35</v>
      </c>
      <c r="L89" s="20">
        <v>150</v>
      </c>
      <c r="M89" s="37">
        <f t="shared" si="13"/>
        <v>700</v>
      </c>
      <c r="N89" s="27" t="s">
        <v>54</v>
      </c>
    </row>
    <row r="90" spans="1:14" s="2" customFormat="1" ht="14.45" customHeight="1">
      <c r="A90" s="36">
        <f t="shared" si="10"/>
        <v>87</v>
      </c>
      <c r="B90" s="17" t="s">
        <v>278</v>
      </c>
      <c r="C90" s="17" t="s">
        <v>287</v>
      </c>
      <c r="D90" s="18" t="s">
        <v>288</v>
      </c>
      <c r="E90" s="19" t="s">
        <v>25</v>
      </c>
      <c r="F90" s="17" t="s">
        <v>30</v>
      </c>
      <c r="G90" s="17">
        <v>10</v>
      </c>
      <c r="H90" s="20">
        <f>VLOOKUP(F90,'[1]HAWKINS COOKER'!$D$4:$F$146,3,FALSE)</f>
        <v>85</v>
      </c>
      <c r="I90" s="20">
        <f t="shared" si="11"/>
        <v>170</v>
      </c>
      <c r="J90" s="20">
        <f t="shared" si="12"/>
        <v>10</v>
      </c>
      <c r="K90" s="20">
        <v>35</v>
      </c>
      <c r="L90" s="20">
        <v>150</v>
      </c>
      <c r="M90" s="37">
        <f t="shared" si="13"/>
        <v>1215</v>
      </c>
      <c r="N90" s="27" t="s">
        <v>31</v>
      </c>
    </row>
    <row r="91" spans="1:14" s="2" customFormat="1" ht="14.45" customHeight="1">
      <c r="A91" s="36">
        <f t="shared" si="10"/>
        <v>88</v>
      </c>
      <c r="B91" s="17" t="s">
        <v>278</v>
      </c>
      <c r="C91" s="17" t="s">
        <v>289</v>
      </c>
      <c r="D91" s="18" t="s">
        <v>290</v>
      </c>
      <c r="E91" s="19" t="s">
        <v>25</v>
      </c>
      <c r="F91" s="17" t="s">
        <v>291</v>
      </c>
      <c r="G91" s="17">
        <v>8</v>
      </c>
      <c r="H91" s="20">
        <f>VLOOKUP(F91,'[1]HAWKINS COOKER'!$D$4:$F$146,3,FALSE)</f>
        <v>43</v>
      </c>
      <c r="I91" s="20">
        <f t="shared" si="11"/>
        <v>68.8</v>
      </c>
      <c r="J91" s="20">
        <f t="shared" si="12"/>
        <v>8</v>
      </c>
      <c r="K91" s="20">
        <v>35</v>
      </c>
      <c r="L91" s="20">
        <v>150</v>
      </c>
      <c r="M91" s="37">
        <f t="shared" si="13"/>
        <v>605.79999999999995</v>
      </c>
      <c r="N91" s="27" t="s">
        <v>292</v>
      </c>
    </row>
    <row r="92" spans="1:14" s="2" customFormat="1" ht="14.45" customHeight="1">
      <c r="A92" s="36">
        <f t="shared" si="10"/>
        <v>89</v>
      </c>
      <c r="B92" s="17" t="s">
        <v>278</v>
      </c>
      <c r="C92" s="17" t="s">
        <v>293</v>
      </c>
      <c r="D92" s="18" t="s">
        <v>294</v>
      </c>
      <c r="E92" s="19" t="s">
        <v>25</v>
      </c>
      <c r="F92" s="17" t="s">
        <v>22</v>
      </c>
      <c r="G92" s="17">
        <v>9</v>
      </c>
      <c r="H92" s="20">
        <f>VLOOKUP(F92,'[1]HAWKINS COOKER'!$D$4:$F$146,3,FALSE)</f>
        <v>42</v>
      </c>
      <c r="I92" s="20">
        <f t="shared" si="11"/>
        <v>75.600000000000009</v>
      </c>
      <c r="J92" s="20">
        <f t="shared" si="12"/>
        <v>9</v>
      </c>
      <c r="K92" s="20">
        <v>35</v>
      </c>
      <c r="L92" s="20">
        <v>150</v>
      </c>
      <c r="M92" s="37">
        <f t="shared" si="13"/>
        <v>647.6</v>
      </c>
      <c r="N92" s="27" t="s">
        <v>164</v>
      </c>
    </row>
    <row r="93" spans="1:14" s="2" customFormat="1" ht="14.45" customHeight="1">
      <c r="A93" s="36">
        <f t="shared" si="10"/>
        <v>90</v>
      </c>
      <c r="B93" s="17" t="s">
        <v>278</v>
      </c>
      <c r="C93" s="17" t="s">
        <v>295</v>
      </c>
      <c r="D93" s="18" t="s">
        <v>296</v>
      </c>
      <c r="E93" s="19" t="s">
        <v>25</v>
      </c>
      <c r="F93" s="17" t="s">
        <v>39</v>
      </c>
      <c r="G93" s="17">
        <v>2</v>
      </c>
      <c r="H93" s="20">
        <f>VLOOKUP(F93,'[1]HAWKINS COOKER'!$D$4:$F$146,3,FALSE)</f>
        <v>150</v>
      </c>
      <c r="I93" s="20">
        <f t="shared" si="11"/>
        <v>60</v>
      </c>
      <c r="J93" s="20">
        <f t="shared" si="12"/>
        <v>2</v>
      </c>
      <c r="K93" s="20">
        <v>35</v>
      </c>
      <c r="L93" s="20">
        <v>150</v>
      </c>
      <c r="M93" s="37">
        <f t="shared" si="13"/>
        <v>547</v>
      </c>
      <c r="N93" s="27" t="s">
        <v>297</v>
      </c>
    </row>
    <row r="94" spans="1:14" s="2" customFormat="1" ht="14.45" customHeight="1">
      <c r="A94" s="36">
        <f t="shared" si="10"/>
        <v>91</v>
      </c>
      <c r="B94" s="17" t="s">
        <v>278</v>
      </c>
      <c r="C94" s="17" t="s">
        <v>298</v>
      </c>
      <c r="D94" s="18" t="s">
        <v>299</v>
      </c>
      <c r="E94" s="19" t="s">
        <v>25</v>
      </c>
      <c r="F94" s="17" t="s">
        <v>35</v>
      </c>
      <c r="G94" s="17">
        <v>1</v>
      </c>
      <c r="H94" s="20">
        <f>VLOOKUP(F94,'[1]HAWKINS COOKER'!$D$4:$F$146,3,FALSE)</f>
        <v>80</v>
      </c>
      <c r="I94" s="20">
        <f t="shared" si="11"/>
        <v>16</v>
      </c>
      <c r="J94" s="20">
        <f t="shared" si="12"/>
        <v>1</v>
      </c>
      <c r="K94" s="20">
        <v>35</v>
      </c>
      <c r="L94" s="20">
        <v>150</v>
      </c>
      <c r="M94" s="37">
        <f t="shared" si="13"/>
        <v>282</v>
      </c>
      <c r="N94" s="27" t="s">
        <v>44</v>
      </c>
    </row>
    <row r="95" spans="1:14" s="2" customFormat="1" ht="30">
      <c r="A95" s="14">
        <f t="shared" si="10"/>
        <v>92</v>
      </c>
      <c r="B95" s="11" t="s">
        <v>278</v>
      </c>
      <c r="C95" s="11" t="s">
        <v>300</v>
      </c>
      <c r="D95" s="12" t="s">
        <v>301</v>
      </c>
      <c r="E95" s="22" t="s">
        <v>25</v>
      </c>
      <c r="F95" s="11" t="s">
        <v>4</v>
      </c>
      <c r="G95" s="11">
        <v>2</v>
      </c>
      <c r="H95" s="13">
        <f>VLOOKUP(F95,'[1]HAWKINS COOKER'!$D$4:$F$146,3,FALSE)</f>
        <v>43</v>
      </c>
      <c r="I95" s="13">
        <f t="shared" si="11"/>
        <v>17.2</v>
      </c>
      <c r="J95" s="13">
        <f t="shared" si="12"/>
        <v>2</v>
      </c>
      <c r="K95" s="13">
        <v>35</v>
      </c>
      <c r="L95" s="13">
        <v>150</v>
      </c>
      <c r="M95" s="15">
        <f t="shared" si="13"/>
        <v>290.2</v>
      </c>
      <c r="N95" s="28" t="s">
        <v>9</v>
      </c>
    </row>
    <row r="96" spans="1:14" s="2" customFormat="1" ht="14.45" customHeight="1">
      <c r="A96" s="36">
        <f t="shared" si="10"/>
        <v>93</v>
      </c>
      <c r="B96" s="17" t="s">
        <v>278</v>
      </c>
      <c r="C96" s="17" t="s">
        <v>302</v>
      </c>
      <c r="D96" s="18" t="s">
        <v>303</v>
      </c>
      <c r="E96" s="19" t="s">
        <v>25</v>
      </c>
      <c r="F96" s="17" t="s">
        <v>22</v>
      </c>
      <c r="G96" s="17">
        <v>4</v>
      </c>
      <c r="H96" s="20">
        <f>VLOOKUP(F96,'[1]HAWKINS COOKER'!$D$4:$F$146,3,FALSE)</f>
        <v>42</v>
      </c>
      <c r="I96" s="20">
        <f t="shared" si="11"/>
        <v>33.6</v>
      </c>
      <c r="J96" s="20">
        <f t="shared" si="12"/>
        <v>4</v>
      </c>
      <c r="K96" s="20">
        <v>35</v>
      </c>
      <c r="L96" s="20">
        <v>150</v>
      </c>
      <c r="M96" s="37">
        <f t="shared" si="13"/>
        <v>390.6</v>
      </c>
      <c r="N96" s="27" t="s">
        <v>23</v>
      </c>
    </row>
    <row r="97" spans="1:14" s="2" customFormat="1" ht="14.45" customHeight="1">
      <c r="A97" s="36">
        <f t="shared" si="10"/>
        <v>94</v>
      </c>
      <c r="B97" s="17" t="s">
        <v>278</v>
      </c>
      <c r="C97" s="17" t="s">
        <v>304</v>
      </c>
      <c r="D97" s="18" t="s">
        <v>305</v>
      </c>
      <c r="E97" s="19" t="s">
        <v>25</v>
      </c>
      <c r="F97" s="17" t="s">
        <v>16</v>
      </c>
      <c r="G97" s="17">
        <v>2</v>
      </c>
      <c r="H97" s="20">
        <f>VLOOKUP(F97,'[1]HAWKINS COOKER'!$D$4:$F$146,3,FALSE)</f>
        <v>85</v>
      </c>
      <c r="I97" s="20">
        <f t="shared" si="11"/>
        <v>34</v>
      </c>
      <c r="J97" s="20">
        <f t="shared" si="12"/>
        <v>2</v>
      </c>
      <c r="K97" s="20">
        <v>35</v>
      </c>
      <c r="L97" s="20">
        <v>150</v>
      </c>
      <c r="M97" s="37">
        <f t="shared" si="13"/>
        <v>391</v>
      </c>
      <c r="N97" s="27" t="s">
        <v>54</v>
      </c>
    </row>
    <row r="98" spans="1:14" s="2" customFormat="1" ht="14.45" customHeight="1">
      <c r="A98" s="36">
        <f t="shared" si="10"/>
        <v>95</v>
      </c>
      <c r="B98" s="17" t="s">
        <v>278</v>
      </c>
      <c r="C98" s="17" t="s">
        <v>306</v>
      </c>
      <c r="D98" s="18" t="s">
        <v>307</v>
      </c>
      <c r="E98" s="19" t="s">
        <v>25</v>
      </c>
      <c r="F98" s="17" t="s">
        <v>22</v>
      </c>
      <c r="G98" s="17">
        <v>1</v>
      </c>
      <c r="H98" s="20">
        <f>VLOOKUP(F98,'[1]HAWKINS COOKER'!$D$4:$F$146,3,FALSE)</f>
        <v>42</v>
      </c>
      <c r="I98" s="20">
        <f t="shared" si="11"/>
        <v>8.4</v>
      </c>
      <c r="J98" s="20">
        <f t="shared" si="12"/>
        <v>1</v>
      </c>
      <c r="K98" s="20">
        <v>35</v>
      </c>
      <c r="L98" s="20">
        <v>150</v>
      </c>
      <c r="M98" s="37">
        <f t="shared" si="13"/>
        <v>236.4</v>
      </c>
      <c r="N98" s="27" t="s">
        <v>23</v>
      </c>
    </row>
    <row r="99" spans="1:14" s="2" customFormat="1" ht="14.45" customHeight="1">
      <c r="A99" s="36">
        <f t="shared" si="10"/>
        <v>96</v>
      </c>
      <c r="B99" s="17" t="s">
        <v>278</v>
      </c>
      <c r="C99" s="17" t="s">
        <v>308</v>
      </c>
      <c r="D99" s="18" t="s">
        <v>309</v>
      </c>
      <c r="E99" s="19" t="s">
        <v>25</v>
      </c>
      <c r="F99" s="17" t="s">
        <v>291</v>
      </c>
      <c r="G99" s="17">
        <v>12</v>
      </c>
      <c r="H99" s="20">
        <f>VLOOKUP(F99,'[1]HAWKINS COOKER'!$D$4:$F$146,3,FALSE)</f>
        <v>43</v>
      </c>
      <c r="I99" s="20">
        <f t="shared" si="11"/>
        <v>103.2</v>
      </c>
      <c r="J99" s="20">
        <f t="shared" si="12"/>
        <v>12</v>
      </c>
      <c r="K99" s="20">
        <v>35</v>
      </c>
      <c r="L99" s="20">
        <v>150</v>
      </c>
      <c r="M99" s="37">
        <f t="shared" si="13"/>
        <v>816.2</v>
      </c>
      <c r="N99" s="27" t="s">
        <v>292</v>
      </c>
    </row>
    <row r="100" spans="1:14" s="2" customFormat="1" ht="14.45" customHeight="1" thickBot="1">
      <c r="A100" s="57" t="s">
        <v>310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9"/>
      <c r="M100" s="16">
        <f>ROUND(SUM(M4:M99),0)</f>
        <v>94548</v>
      </c>
      <c r="N100" s="23"/>
    </row>
    <row r="101" spans="1:14" s="2" customFormat="1" ht="14.45" customHeight="1" thickBot="1">
      <c r="A101" s="24"/>
      <c r="B101"/>
      <c r="C101"/>
      <c r="D101" s="25"/>
      <c r="E101"/>
      <c r="F101"/>
      <c r="G101" s="29">
        <f>SUM(G4:G99)</f>
        <v>1392</v>
      </c>
      <c r="H101" s="26"/>
      <c r="I101" s="26"/>
      <c r="J101" s="26"/>
      <c r="K101" s="26"/>
      <c r="L101" s="26"/>
      <c r="M101" s="26"/>
      <c r="N101"/>
    </row>
    <row r="102" spans="1:14" s="2" customFormat="1" ht="31.5" customHeight="1" thickBot="1">
      <c r="A102" s="39" t="s">
        <v>311</v>
      </c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1"/>
      <c r="N102" s="5"/>
    </row>
    <row r="103" spans="1:14" s="2" customFormat="1" ht="30.75" customHeight="1" thickBot="1">
      <c r="A103" s="42" t="s">
        <v>0</v>
      </c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4"/>
    </row>
  </sheetData>
  <sortState ref="B4:N99">
    <sortCondition ref="B4:B99"/>
    <sortCondition ref="C4:C99"/>
  </sortState>
  <mergeCells count="7">
    <mergeCell ref="A102:M102"/>
    <mergeCell ref="A103:M103"/>
    <mergeCell ref="H1:M1"/>
    <mergeCell ref="H2:M2"/>
    <mergeCell ref="A1:G1"/>
    <mergeCell ref="A2:G2"/>
    <mergeCell ref="A100:L100"/>
  </mergeCells>
  <conditionalFormatting sqref="C103">
    <cfRule type="duplicateValues" dxfId="2" priority="10"/>
  </conditionalFormatting>
  <conditionalFormatting sqref="C102">
    <cfRule type="duplicateValues" dxfId="1" priority="2"/>
  </conditionalFormatting>
  <conditionalFormatting sqref="C104:C1048576 C1:C3">
    <cfRule type="duplicateValues" dxfId="0" priority="11"/>
  </conditionalFormatting>
  <pageMargins left="0.35433070866141736" right="0.11811023622047245" top="0.35433070866141736" bottom="0.61" header="0.23622047244094491" footer="0.27559055118110237"/>
  <pageSetup paperSize="9" scale="87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ARATA</cp:lastModifiedBy>
  <cp:lastPrinted>2024-10-05T11:57:25Z</cp:lastPrinted>
  <dcterms:created xsi:type="dcterms:W3CDTF">2023-03-14T14:10:32Z</dcterms:created>
  <dcterms:modified xsi:type="dcterms:W3CDTF">2024-10-11T11:58:36Z</dcterms:modified>
</cp:coreProperties>
</file>