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Invoice!$A$3:$N$27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L23" i="1" l="1"/>
  <c r="L11" i="1"/>
  <c r="J11" i="1"/>
  <c r="I11" i="1"/>
  <c r="J12" i="1"/>
  <c r="I12" i="1"/>
  <c r="H12" i="1"/>
  <c r="L12" i="1" s="1"/>
  <c r="G24" i="1"/>
  <c r="J22" i="1"/>
  <c r="I22" i="1"/>
  <c r="H22" i="1"/>
  <c r="L22" i="1" s="1"/>
  <c r="J21" i="1"/>
  <c r="I21" i="1"/>
  <c r="H21" i="1"/>
  <c r="J20" i="1"/>
  <c r="I20" i="1"/>
  <c r="H20" i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J10" i="1"/>
  <c r="I10" i="1"/>
  <c r="H10" i="1"/>
  <c r="J9" i="1"/>
  <c r="I9" i="1"/>
  <c r="H9" i="1"/>
  <c r="J8" i="1"/>
  <c r="I8" i="1"/>
  <c r="J7" i="1"/>
  <c r="I7" i="1"/>
  <c r="H7" i="1"/>
  <c r="J6" i="1"/>
  <c r="I6" i="1"/>
  <c r="H6" i="1"/>
  <c r="J5" i="1"/>
  <c r="I5" i="1"/>
  <c r="H5" i="1"/>
  <c r="J4" i="1"/>
  <c r="I4" i="1"/>
  <c r="H4" i="1"/>
  <c r="L5" i="1" l="1"/>
  <c r="L7" i="1"/>
  <c r="L8" i="1"/>
  <c r="L9" i="1"/>
  <c r="L13" i="1"/>
  <c r="L15" i="1"/>
  <c r="L17" i="1"/>
  <c r="L19" i="1"/>
  <c r="L4" i="1"/>
  <c r="L21" i="1"/>
  <c r="L6" i="1"/>
  <c r="L10" i="1"/>
  <c r="L14" i="1"/>
  <c r="L16" i="1"/>
  <c r="L18" i="1"/>
  <c r="L20" i="1"/>
</calcChain>
</file>

<file path=xl/sharedStrings.xml><?xml version="1.0" encoding="utf-8"?>
<sst xmlns="http://schemas.openxmlformats.org/spreadsheetml/2006/main" count="134" uniqueCount="69">
  <si>
    <t>DATE</t>
  </si>
  <si>
    <t>CASE</t>
  </si>
  <si>
    <t>RATE</t>
  </si>
  <si>
    <t>HIC</t>
  </si>
  <si>
    <t>LAXMAN REKHA</t>
  </si>
  <si>
    <t>RAT KILLER</t>
  </si>
  <si>
    <t>GST to be paid by Consignor under Reverse Charge Mechanism (RCM) as per GST</t>
  </si>
  <si>
    <t>Thanking you for your business.
PRAGATI LOGISTICS</t>
  </si>
  <si>
    <t>SL.</t>
  </si>
  <si>
    <t>FROM</t>
  </si>
  <si>
    <t>DESTINATION</t>
  </si>
  <si>
    <t>HML</t>
  </si>
  <si>
    <t>DD.CH.</t>
  </si>
  <si>
    <t>LR CH.</t>
  </si>
  <si>
    <t>AMT.</t>
  </si>
  <si>
    <t>CTC</t>
  </si>
  <si>
    <t>LR NO.</t>
  </si>
  <si>
    <t>INV. NO.</t>
  </si>
  <si>
    <t xml:space="preserve">
TO, 
AMAR ENTERPRISES
Address: C/o Susanti Rout Ward no. 19 Ground floor 
Samanta Sahi Cuttack 753001 ODISHA,9937006936
GST No: 21ALUPK0101F1ZQ
</t>
  </si>
  <si>
    <t>Invoice
PRAGATI LOGISTICS,
SAMANTA SAHI 
KHUNTIA LANE,8984191006
GST :21AGHPB9356M1Z9</t>
  </si>
  <si>
    <t>PRODUCT</t>
  </si>
  <si>
    <t>BHADRAK</t>
  </si>
  <si>
    <t>KENDRAPARA</t>
  </si>
  <si>
    <t>Declaration � Kindly verify and confirm before 20/04/2024</t>
  </si>
  <si>
    <t>15/3/2024</t>
  </si>
  <si>
    <t>PL/MA/21834</t>
  </si>
  <si>
    <t>753</t>
  </si>
  <si>
    <t>BETANATI</t>
  </si>
  <si>
    <t>20/3/2024</t>
  </si>
  <si>
    <t>PL/DO/26105</t>
  </si>
  <si>
    <t>760</t>
  </si>
  <si>
    <t>JAJPUR ROAD</t>
  </si>
  <si>
    <t>PL/DO/26166</t>
  </si>
  <si>
    <t>274</t>
  </si>
  <si>
    <t>22/3/2024</t>
  </si>
  <si>
    <t>PL/DO/26275</t>
  </si>
  <si>
    <t>767</t>
  </si>
  <si>
    <t>JANKIA</t>
  </si>
  <si>
    <t>23/3/2024</t>
  </si>
  <si>
    <t>PL/JA/31150</t>
  </si>
  <si>
    <t>770</t>
  </si>
  <si>
    <t>BARGARH</t>
  </si>
  <si>
    <t>25/3/2024</t>
  </si>
  <si>
    <t>PL/DO/26527</t>
  </si>
  <si>
    <t>771</t>
  </si>
  <si>
    <t>JATNI</t>
  </si>
  <si>
    <t>27/3/2024</t>
  </si>
  <si>
    <t>PL/MA/22297</t>
  </si>
  <si>
    <t>772</t>
  </si>
  <si>
    <t>BALIAPAL</t>
  </si>
  <si>
    <t>PL/MA/22357</t>
  </si>
  <si>
    <t>774</t>
  </si>
  <si>
    <t>28/3/2024</t>
  </si>
  <si>
    <t>PL/DO/26674</t>
  </si>
  <si>
    <t>779</t>
  </si>
  <si>
    <t>PURI</t>
  </si>
  <si>
    <t>PL/DO/26685</t>
  </si>
  <si>
    <t>778</t>
  </si>
  <si>
    <t>JAJPUR TOWN</t>
  </si>
  <si>
    <t>29/3/2024</t>
  </si>
  <si>
    <t>PL/MA/22503</t>
  </si>
  <si>
    <t>780</t>
  </si>
  <si>
    <t>JALESWAR</t>
  </si>
  <si>
    <t>PL/DO/26345</t>
  </si>
  <si>
    <t>22/2/2024</t>
  </si>
  <si>
    <t>KAMAKHYANAGAR</t>
  </si>
  <si>
    <t>768</t>
  </si>
  <si>
    <t>(RUPEES FIVE THOUSAND FIVE HUNDRED NINETY NINE ONLY)</t>
  </si>
  <si>
    <t>Bill Date: 31/03/2024
Bill NO :  43222
Total Amount:  5909.00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</si>
</sst>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1" fillId="0" borderId="1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4" xfId="0" applyNumberFormat="1" applyFont="1" applyBorder="1"/>
    <xf numFmtId="0" fontId="1" fillId="0" borderId="0" xfId="0" applyNumberFormat="1" applyFont="1" applyAlignment="1">
      <alignment horizontal="right" vertical="center"/>
    </xf>
    <xf numFmtId="0" fontId="1" fillId="0" borderId="8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0" fontId="1" fillId="0" borderId="10" xfId="0" applyNumberFormat="1" applyFont="1" applyBorder="1" applyAlignment="1">
      <alignment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0" fillId="0" borderId="11" xfId="0" applyNumberFormat="1" applyFont="1" applyBorder="1" applyAlignment="1">
      <alignment horizontal="center" wrapText="1"/>
    </xf>
    <xf numFmtId="0" fontId="0" fillId="0" borderId="12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left" wrapText="1"/>
    </xf>
    <xf numFmtId="0" fontId="1" fillId="0" borderId="12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wrapText="1"/>
    </xf>
    <xf numFmtId="0" fontId="1" fillId="0" borderId="7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7</xdr:col>
      <xdr:colOff>85725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4300"/>
          <a:ext cx="4429125" cy="857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0-21/QUOTATION/AMAR%20ENTERPRISE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B1" t="str">
            <v>DESTINATION</v>
          </cell>
          <cell r="C1" t="str">
            <v>HIC</v>
          </cell>
          <cell r="D1" t="str">
            <v>LAXMAN 
REKHA</v>
          </cell>
        </row>
        <row r="2">
          <cell r="B2" t="str">
            <v>RAHAMA</v>
          </cell>
          <cell r="C2">
            <v>100</v>
          </cell>
          <cell r="D2">
            <v>73</v>
          </cell>
          <cell r="E2">
            <v>40</v>
          </cell>
        </row>
        <row r="3">
          <cell r="B3" t="str">
            <v>BHADRAK</v>
          </cell>
          <cell r="C3">
            <v>100</v>
          </cell>
          <cell r="D3">
            <v>73</v>
          </cell>
          <cell r="E3">
            <v>40</v>
          </cell>
        </row>
        <row r="4">
          <cell r="B4" t="str">
            <v>PURI</v>
          </cell>
          <cell r="C4">
            <v>100</v>
          </cell>
          <cell r="D4">
            <v>73</v>
          </cell>
          <cell r="E4">
            <v>40</v>
          </cell>
        </row>
        <row r="5">
          <cell r="B5" t="str">
            <v>CHARAMPA</v>
          </cell>
          <cell r="C5">
            <v>100</v>
          </cell>
          <cell r="D5">
            <v>78</v>
          </cell>
          <cell r="E5">
            <v>40</v>
          </cell>
        </row>
        <row r="6">
          <cell r="B6" t="str">
            <v>JAJPUR TOWN</v>
          </cell>
          <cell r="D6">
            <v>73</v>
          </cell>
          <cell r="E6">
            <v>42</v>
          </cell>
        </row>
        <row r="7">
          <cell r="B7" t="str">
            <v>DOLASAHI</v>
          </cell>
          <cell r="E7">
            <v>42</v>
          </cell>
        </row>
        <row r="8">
          <cell r="B8" t="str">
            <v>GUAMAL</v>
          </cell>
          <cell r="D8">
            <v>83</v>
          </cell>
          <cell r="E8">
            <v>45</v>
          </cell>
        </row>
        <row r="9">
          <cell r="B9" t="str">
            <v>JAJPUR ROAD</v>
          </cell>
          <cell r="C9">
            <v>100</v>
          </cell>
          <cell r="D9">
            <v>73</v>
          </cell>
          <cell r="E9">
            <v>50</v>
          </cell>
        </row>
        <row r="10">
          <cell r="B10" t="str">
            <v>BALUGAON</v>
          </cell>
          <cell r="D10">
            <v>73</v>
          </cell>
          <cell r="E10">
            <v>50</v>
          </cell>
        </row>
        <row r="11">
          <cell r="B11" t="str">
            <v>BALIAPAL</v>
          </cell>
          <cell r="D11">
            <v>100</v>
          </cell>
          <cell r="E11">
            <v>60</v>
          </cell>
        </row>
        <row r="12">
          <cell r="B12" t="str">
            <v>RAIRANGPUR</v>
          </cell>
          <cell r="C12">
            <v>150</v>
          </cell>
          <cell r="D12">
            <v>120</v>
          </cell>
          <cell r="E12">
            <v>60</v>
          </cell>
        </row>
        <row r="13">
          <cell r="B13" t="str">
            <v>NAYAHATA</v>
          </cell>
          <cell r="C13">
            <v>100</v>
          </cell>
          <cell r="D13">
            <v>70</v>
          </cell>
          <cell r="E13">
            <v>40</v>
          </cell>
        </row>
        <row r="14">
          <cell r="B14" t="str">
            <v>SORO</v>
          </cell>
          <cell r="C14">
            <v>100</v>
          </cell>
          <cell r="D14">
            <v>73</v>
          </cell>
          <cell r="E14">
            <v>45</v>
          </cell>
        </row>
        <row r="15">
          <cell r="B15" t="str">
            <v>BALAKATI</v>
          </cell>
          <cell r="D15">
            <v>73</v>
          </cell>
          <cell r="E15">
            <v>45</v>
          </cell>
        </row>
        <row r="16">
          <cell r="B16" t="str">
            <v>BHUBANESWAR</v>
          </cell>
          <cell r="C16">
            <v>100</v>
          </cell>
          <cell r="D16">
            <v>73</v>
          </cell>
          <cell r="E16">
            <v>35</v>
          </cell>
        </row>
        <row r="17">
          <cell r="B17" t="str">
            <v>JAGATSINGHPUR</v>
          </cell>
          <cell r="C17">
            <v>100</v>
          </cell>
          <cell r="D17">
            <v>73</v>
          </cell>
          <cell r="E17">
            <v>40</v>
          </cell>
        </row>
        <row r="18">
          <cell r="B18" t="str">
            <v>JATNI</v>
          </cell>
          <cell r="D18">
            <v>73</v>
          </cell>
        </row>
        <row r="19">
          <cell r="B19" t="str">
            <v>KARANJIA</v>
          </cell>
          <cell r="D19">
            <v>73</v>
          </cell>
          <cell r="E19">
            <v>45</v>
          </cell>
        </row>
        <row r="20">
          <cell r="B20" t="str">
            <v>KHURDA</v>
          </cell>
          <cell r="D20">
            <v>73</v>
          </cell>
          <cell r="E20">
            <v>35</v>
          </cell>
        </row>
        <row r="21">
          <cell r="B21" t="str">
            <v>PATTAMUNDAI</v>
          </cell>
          <cell r="D21">
            <v>73</v>
          </cell>
          <cell r="E21">
            <v>45</v>
          </cell>
        </row>
        <row r="22">
          <cell r="B22" t="str">
            <v>JANKIA</v>
          </cell>
          <cell r="D22">
            <v>73</v>
          </cell>
          <cell r="E22">
            <v>35</v>
          </cell>
        </row>
        <row r="23">
          <cell r="B23" t="str">
            <v>KENDRAPARA</v>
          </cell>
          <cell r="C23">
            <v>100</v>
          </cell>
          <cell r="D23">
            <v>73</v>
          </cell>
          <cell r="E23">
            <v>40</v>
          </cell>
        </row>
        <row r="24">
          <cell r="B24" t="str">
            <v>SALIPUR</v>
          </cell>
          <cell r="C24">
            <v>100</v>
          </cell>
          <cell r="D24">
            <v>73</v>
          </cell>
        </row>
        <row r="25">
          <cell r="B25" t="str">
            <v>NEMALA</v>
          </cell>
          <cell r="D25">
            <v>73</v>
          </cell>
        </row>
        <row r="26">
          <cell r="B26" t="str">
            <v>KAMAKHYANAGAR</v>
          </cell>
          <cell r="C26">
            <v>100</v>
          </cell>
          <cell r="D26">
            <v>78</v>
          </cell>
          <cell r="E26">
            <v>40</v>
          </cell>
        </row>
        <row r="27">
          <cell r="B27" t="str">
            <v>NAYAGARH</v>
          </cell>
          <cell r="C27">
            <v>120</v>
          </cell>
          <cell r="D27">
            <v>85</v>
          </cell>
          <cell r="E27">
            <v>40</v>
          </cell>
        </row>
        <row r="28">
          <cell r="B28" t="str">
            <v>JALESWAR</v>
          </cell>
          <cell r="D28">
            <v>90</v>
          </cell>
          <cell r="E28">
            <v>50</v>
          </cell>
        </row>
        <row r="29">
          <cell r="B29" t="str">
            <v>DASPALLA</v>
          </cell>
          <cell r="C29">
            <v>100</v>
          </cell>
          <cell r="D29">
            <v>100</v>
          </cell>
          <cell r="E29">
            <v>45</v>
          </cell>
        </row>
        <row r="30">
          <cell r="B30" t="str">
            <v>BETANATI</v>
          </cell>
          <cell r="D30">
            <v>100</v>
          </cell>
          <cell r="E30">
            <v>50</v>
          </cell>
        </row>
        <row r="31">
          <cell r="B31" t="str">
            <v>KUCHINDA</v>
          </cell>
          <cell r="C31">
            <v>250</v>
          </cell>
          <cell r="D31">
            <v>115</v>
          </cell>
          <cell r="E31">
            <v>75</v>
          </cell>
        </row>
        <row r="32">
          <cell r="B32" t="str">
            <v>ANGUL</v>
          </cell>
          <cell r="C32">
            <v>100</v>
          </cell>
          <cell r="D32">
            <v>73</v>
          </cell>
          <cell r="E32">
            <v>40</v>
          </cell>
        </row>
        <row r="33">
          <cell r="B33" t="str">
            <v>DHENKANAL</v>
          </cell>
          <cell r="C33">
            <v>100</v>
          </cell>
          <cell r="D33">
            <v>73</v>
          </cell>
          <cell r="E33">
            <v>40</v>
          </cell>
        </row>
        <row r="34">
          <cell r="B34" t="str">
            <v>ICHHAPUR GUAMAL</v>
          </cell>
          <cell r="C34">
            <v>125</v>
          </cell>
          <cell r="D34">
            <v>83</v>
          </cell>
        </row>
        <row r="35">
          <cell r="B35" t="str">
            <v>BARIPADA</v>
          </cell>
          <cell r="C35">
            <v>145</v>
          </cell>
          <cell r="D35">
            <v>85</v>
          </cell>
          <cell r="E35">
            <v>45</v>
          </cell>
        </row>
        <row r="36">
          <cell r="B36" t="str">
            <v>BALASORE</v>
          </cell>
          <cell r="C36">
            <v>100</v>
          </cell>
        </row>
        <row r="37">
          <cell r="B37" t="str">
            <v>BERHAMPUR</v>
          </cell>
        </row>
        <row r="38">
          <cell r="B38" t="str">
            <v>GOBINDPUR</v>
          </cell>
          <cell r="D38">
            <v>73</v>
          </cell>
          <cell r="E38">
            <v>40</v>
          </cell>
        </row>
        <row r="39">
          <cell r="B39" t="str">
            <v>JEYPORE</v>
          </cell>
          <cell r="C39">
            <v>141</v>
          </cell>
        </row>
        <row r="40">
          <cell r="B40" t="str">
            <v>KAKATPUR</v>
          </cell>
          <cell r="D40">
            <v>73</v>
          </cell>
          <cell r="E40">
            <v>40</v>
          </cell>
        </row>
        <row r="41">
          <cell r="B41" t="str">
            <v>KHARIAR ROAD</v>
          </cell>
        </row>
        <row r="42">
          <cell r="B42" t="str">
            <v>TALCHER</v>
          </cell>
          <cell r="C42">
            <v>120</v>
          </cell>
          <cell r="D42">
            <v>78</v>
          </cell>
          <cell r="E42">
            <v>42</v>
          </cell>
        </row>
        <row r="43">
          <cell r="B43" t="str">
            <v>NALCO</v>
          </cell>
        </row>
        <row r="44">
          <cell r="B44" t="str">
            <v>BARGARH</v>
          </cell>
          <cell r="D44">
            <v>110</v>
          </cell>
          <cell r="E44">
            <v>50</v>
          </cell>
        </row>
        <row r="45">
          <cell r="B45" t="str">
            <v>KANHEIPUR</v>
          </cell>
          <cell r="C45">
            <v>100</v>
          </cell>
          <cell r="D45">
            <v>73</v>
          </cell>
          <cell r="E45">
            <v>50</v>
          </cell>
        </row>
        <row r="46">
          <cell r="B46" t="str">
            <v>MOCHINDA</v>
          </cell>
          <cell r="D46">
            <v>100</v>
          </cell>
          <cell r="E46">
            <v>50</v>
          </cell>
        </row>
        <row r="47">
          <cell r="B47" t="str">
            <v>NIMAPARA</v>
          </cell>
          <cell r="C47">
            <v>100</v>
          </cell>
          <cell r="D47">
            <v>73</v>
          </cell>
          <cell r="E47">
            <v>40</v>
          </cell>
        </row>
        <row r="48">
          <cell r="B48" t="str">
            <v>SISUA</v>
          </cell>
          <cell r="C48">
            <v>100</v>
          </cell>
          <cell r="D48">
            <v>73</v>
          </cell>
        </row>
        <row r="49">
          <cell r="B49" t="str">
            <v>PARADEEP</v>
          </cell>
          <cell r="C49">
            <v>100</v>
          </cell>
          <cell r="D49">
            <v>73</v>
          </cell>
          <cell r="E49">
            <v>40</v>
          </cell>
        </row>
        <row r="50">
          <cell r="B50" t="str">
            <v>JODA</v>
          </cell>
          <cell r="C50">
            <v>150</v>
          </cell>
          <cell r="D50">
            <v>90</v>
          </cell>
          <cell r="E50">
            <v>50</v>
          </cell>
        </row>
        <row r="51">
          <cell r="B51" t="str">
            <v>ANANDAPUR</v>
          </cell>
          <cell r="C51">
            <v>115</v>
          </cell>
          <cell r="D51">
            <v>90</v>
          </cell>
          <cell r="E51">
            <v>50</v>
          </cell>
        </row>
        <row r="52">
          <cell r="B52" t="str">
            <v>SAKHIGOPAL</v>
          </cell>
          <cell r="C52">
            <v>100</v>
          </cell>
          <cell r="D52">
            <v>73</v>
          </cell>
          <cell r="E52">
            <v>40</v>
          </cell>
        </row>
        <row r="53">
          <cell r="B53" t="str">
            <v>PATASUNDARPUR</v>
          </cell>
          <cell r="C53">
            <v>100</v>
          </cell>
          <cell r="D53">
            <v>73</v>
          </cell>
          <cell r="E53">
            <v>40</v>
          </cell>
        </row>
        <row r="54">
          <cell r="B54" t="str">
            <v>BIRAMITRAPUR</v>
          </cell>
        </row>
        <row r="55">
          <cell r="B55" t="str">
            <v>AGARPADA</v>
          </cell>
          <cell r="C55">
            <v>130</v>
          </cell>
          <cell r="D55">
            <v>100</v>
          </cell>
          <cell r="E55">
            <v>50</v>
          </cell>
        </row>
        <row r="56">
          <cell r="B56" t="str">
            <v>BARBIL</v>
          </cell>
          <cell r="C56">
            <v>150</v>
          </cell>
          <cell r="D56">
            <v>90</v>
          </cell>
          <cell r="E56">
            <v>50</v>
          </cell>
        </row>
        <row r="57">
          <cell r="B57" t="str">
            <v>ROURKELA</v>
          </cell>
        </row>
        <row r="58">
          <cell r="B58" t="str">
            <v>RAJ KHARIAR</v>
          </cell>
        </row>
        <row r="59">
          <cell r="B59" t="str">
            <v>CHHANAGIRI</v>
          </cell>
          <cell r="D59">
            <v>73</v>
          </cell>
          <cell r="E59">
            <v>50</v>
          </cell>
        </row>
        <row r="60">
          <cell r="B60" t="str">
            <v>ITAMATI</v>
          </cell>
          <cell r="C60">
            <v>120</v>
          </cell>
          <cell r="D60">
            <v>85</v>
          </cell>
          <cell r="E60">
            <v>40</v>
          </cell>
        </row>
        <row r="61">
          <cell r="B61" t="str">
            <v>BRAHMAGIRI</v>
          </cell>
          <cell r="D61">
            <v>83</v>
          </cell>
          <cell r="E61">
            <v>50</v>
          </cell>
        </row>
        <row r="62">
          <cell r="B62" t="str">
            <v>SAMBALPUR</v>
          </cell>
        </row>
        <row r="63">
          <cell r="B63" t="str">
            <v>RAYAGADA</v>
          </cell>
          <cell r="C63">
            <v>145</v>
          </cell>
          <cell r="E63">
            <v>60</v>
          </cell>
        </row>
        <row r="64">
          <cell r="B64" t="str">
            <v>CHANDPUR</v>
          </cell>
          <cell r="D64">
            <v>73</v>
          </cell>
          <cell r="E64">
            <v>50</v>
          </cell>
        </row>
        <row r="65">
          <cell r="B65" t="str">
            <v>UMERKOT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topLeftCell="A10" workbookViewId="0">
      <selection activeCell="O36" sqref="O36"/>
    </sheetView>
  </sheetViews>
  <sheetFormatPr defaultColWidth="9.85546875" defaultRowHeight="15"/>
  <cols>
    <col min="1" max="1" width="4" style="1" bestFit="1" customWidth="1"/>
    <col min="2" max="2" width="9.7109375" style="1" bestFit="1" customWidth="1"/>
    <col min="3" max="3" width="13" style="1" customWidth="1"/>
    <col min="4" max="4" width="8.7109375" style="1" bestFit="1" customWidth="1"/>
    <col min="5" max="5" width="6.42578125" style="1" bestFit="1" customWidth="1"/>
    <col min="6" max="6" width="17.85546875" style="1" bestFit="1" customWidth="1"/>
    <col min="7" max="7" width="5.42578125" style="1" bestFit="1" customWidth="1"/>
    <col min="8" max="8" width="6.5703125" style="1" bestFit="1" customWidth="1"/>
    <col min="9" max="9" width="6.140625" style="1" customWidth="1"/>
    <col min="10" max="10" width="7.140625" style="1" bestFit="1" customWidth="1"/>
    <col min="11" max="11" width="6.7109375" style="1" customWidth="1"/>
    <col min="12" max="12" width="7.5703125" style="1" bestFit="1" customWidth="1"/>
    <col min="13" max="13" width="15.140625" style="1" bestFit="1" customWidth="1"/>
    <col min="14" max="16384" width="9.85546875" style="1"/>
  </cols>
  <sheetData>
    <row r="1" spans="1:13" ht="83.25" customHeight="1" thickBot="1">
      <c r="A1" s="20"/>
      <c r="B1" s="21"/>
      <c r="C1" s="21"/>
      <c r="D1" s="21"/>
      <c r="E1" s="21"/>
      <c r="F1" s="21"/>
      <c r="G1" s="21"/>
      <c r="H1" s="21"/>
      <c r="I1" s="18" t="s">
        <v>19</v>
      </c>
      <c r="J1" s="18"/>
      <c r="K1" s="18"/>
      <c r="L1" s="18"/>
      <c r="M1" s="19"/>
    </row>
    <row r="2" spans="1:13" ht="90" customHeight="1" thickBot="1">
      <c r="A2" s="22" t="s">
        <v>18</v>
      </c>
      <c r="B2" s="23"/>
      <c r="C2" s="23"/>
      <c r="D2" s="23"/>
      <c r="E2" s="23"/>
      <c r="F2" s="23"/>
      <c r="G2" s="23"/>
      <c r="H2" s="24"/>
      <c r="I2" s="18" t="s">
        <v>68</v>
      </c>
      <c r="J2" s="18"/>
      <c r="K2" s="18"/>
      <c r="L2" s="18"/>
      <c r="M2" s="19"/>
    </row>
    <row r="3" spans="1:13">
      <c r="A3" s="8" t="s">
        <v>8</v>
      </c>
      <c r="B3" s="8" t="s">
        <v>0</v>
      </c>
      <c r="C3" s="8" t="s">
        <v>16</v>
      </c>
      <c r="D3" s="8" t="s">
        <v>17</v>
      </c>
      <c r="E3" s="8" t="s">
        <v>9</v>
      </c>
      <c r="F3" s="8" t="s">
        <v>10</v>
      </c>
      <c r="G3" s="8" t="s">
        <v>1</v>
      </c>
      <c r="H3" s="9" t="s">
        <v>2</v>
      </c>
      <c r="I3" s="9" t="s">
        <v>11</v>
      </c>
      <c r="J3" s="9" t="s">
        <v>12</v>
      </c>
      <c r="K3" s="9" t="s">
        <v>13</v>
      </c>
      <c r="L3" s="9" t="s">
        <v>14</v>
      </c>
      <c r="M3" s="8" t="s">
        <v>20</v>
      </c>
    </row>
    <row r="4" spans="1:13">
      <c r="A4" s="4">
        <v>1</v>
      </c>
      <c r="B4" s="2" t="s">
        <v>24</v>
      </c>
      <c r="C4" s="2" t="s">
        <v>25</v>
      </c>
      <c r="D4" s="2" t="s">
        <v>26</v>
      </c>
      <c r="E4" s="2" t="s">
        <v>15</v>
      </c>
      <c r="F4" s="2" t="s">
        <v>27</v>
      </c>
      <c r="G4" s="2">
        <v>4</v>
      </c>
      <c r="H4" s="3">
        <f>VLOOKUP(F4,[1]Sheet1!$B$1:$D$70,3,FALSE)</f>
        <v>100</v>
      </c>
      <c r="I4" s="3">
        <f t="shared" ref="I4:I10" si="0">G4*1</f>
        <v>4</v>
      </c>
      <c r="J4" s="3">
        <f>G4*12</f>
        <v>48</v>
      </c>
      <c r="K4" s="3"/>
      <c r="L4" s="3">
        <f t="shared" ref="L4:L10" si="1">G4*H4+I4+J4+K4</f>
        <v>452</v>
      </c>
      <c r="M4" s="10" t="s">
        <v>4</v>
      </c>
    </row>
    <row r="5" spans="1:13">
      <c r="A5" s="4"/>
      <c r="B5" s="2" t="s">
        <v>24</v>
      </c>
      <c r="C5" s="2" t="s">
        <v>25</v>
      </c>
      <c r="D5" s="2" t="s">
        <v>26</v>
      </c>
      <c r="E5" s="2" t="s">
        <v>15</v>
      </c>
      <c r="F5" s="2" t="s">
        <v>27</v>
      </c>
      <c r="G5" s="2">
        <v>3</v>
      </c>
      <c r="H5" s="3">
        <f>VLOOKUP(F5,[1]Sheet1!$B$2:$E$74,4,FALSE)</f>
        <v>50</v>
      </c>
      <c r="I5" s="3">
        <f t="shared" si="0"/>
        <v>3</v>
      </c>
      <c r="J5" s="3">
        <f>G5*6</f>
        <v>18</v>
      </c>
      <c r="K5" s="3">
        <v>25</v>
      </c>
      <c r="L5" s="3">
        <f t="shared" si="1"/>
        <v>196</v>
      </c>
      <c r="M5" s="10" t="s">
        <v>5</v>
      </c>
    </row>
    <row r="6" spans="1:13">
      <c r="A6" s="4">
        <v>2</v>
      </c>
      <c r="B6" s="2" t="s">
        <v>28</v>
      </c>
      <c r="C6" s="2" t="s">
        <v>29</v>
      </c>
      <c r="D6" s="2" t="s">
        <v>30</v>
      </c>
      <c r="E6" s="2" t="s">
        <v>15</v>
      </c>
      <c r="F6" s="2" t="s">
        <v>31</v>
      </c>
      <c r="G6" s="2">
        <v>3</v>
      </c>
      <c r="H6" s="3">
        <f>VLOOKUP(F6,[1]Sheet1!$B$1:$D$70,3,FALSE)</f>
        <v>73</v>
      </c>
      <c r="I6" s="3">
        <f t="shared" si="0"/>
        <v>3</v>
      </c>
      <c r="J6" s="3">
        <f>G6*12</f>
        <v>36</v>
      </c>
      <c r="K6" s="3"/>
      <c r="L6" s="3">
        <f t="shared" si="1"/>
        <v>258</v>
      </c>
      <c r="M6" s="10" t="s">
        <v>4</v>
      </c>
    </row>
    <row r="7" spans="1:13">
      <c r="A7" s="4"/>
      <c r="B7" s="2" t="s">
        <v>28</v>
      </c>
      <c r="C7" s="2" t="s">
        <v>29</v>
      </c>
      <c r="D7" s="2" t="s">
        <v>30</v>
      </c>
      <c r="E7" s="2" t="s">
        <v>15</v>
      </c>
      <c r="F7" s="2" t="s">
        <v>31</v>
      </c>
      <c r="G7" s="2">
        <v>3</v>
      </c>
      <c r="H7" s="3">
        <f>VLOOKUP(F7,[1]Sheet1!$B$2:$E$74,4,FALSE)</f>
        <v>50</v>
      </c>
      <c r="I7" s="3">
        <f t="shared" si="0"/>
        <v>3</v>
      </c>
      <c r="J7" s="3">
        <f>G7*6</f>
        <v>18</v>
      </c>
      <c r="K7" s="3">
        <v>25</v>
      </c>
      <c r="L7" s="3">
        <f t="shared" si="1"/>
        <v>196</v>
      </c>
      <c r="M7" s="10" t="s">
        <v>5</v>
      </c>
    </row>
    <row r="8" spans="1:13">
      <c r="A8" s="4">
        <v>3</v>
      </c>
      <c r="B8" s="2" t="s">
        <v>28</v>
      </c>
      <c r="C8" s="2" t="s">
        <v>32</v>
      </c>
      <c r="D8" s="2" t="s">
        <v>33</v>
      </c>
      <c r="E8" s="2" t="s">
        <v>15</v>
      </c>
      <c r="F8" s="2" t="s">
        <v>22</v>
      </c>
      <c r="G8" s="2">
        <v>4</v>
      </c>
      <c r="H8" s="3">
        <v>100</v>
      </c>
      <c r="I8" s="3">
        <f t="shared" si="0"/>
        <v>4</v>
      </c>
      <c r="J8" s="3">
        <f>G8*15</f>
        <v>60</v>
      </c>
      <c r="K8" s="3"/>
      <c r="L8" s="3">
        <f t="shared" si="1"/>
        <v>464</v>
      </c>
      <c r="M8" s="10" t="s">
        <v>3</v>
      </c>
    </row>
    <row r="9" spans="1:13">
      <c r="A9" s="4"/>
      <c r="B9" s="2" t="s">
        <v>28</v>
      </c>
      <c r="C9" s="2" t="s">
        <v>32</v>
      </c>
      <c r="D9" s="2" t="s">
        <v>33</v>
      </c>
      <c r="E9" s="2" t="s">
        <v>15</v>
      </c>
      <c r="F9" s="2" t="s">
        <v>22</v>
      </c>
      <c r="G9" s="2">
        <v>1</v>
      </c>
      <c r="H9" s="3">
        <f>VLOOKUP(F9,[1]Sheet1!$B$1:$D$70,3,FALSE)</f>
        <v>73</v>
      </c>
      <c r="I9" s="3">
        <f t="shared" si="0"/>
        <v>1</v>
      </c>
      <c r="J9" s="3">
        <f>G9*12</f>
        <v>12</v>
      </c>
      <c r="K9" s="3">
        <v>25</v>
      </c>
      <c r="L9" s="3">
        <f t="shared" si="1"/>
        <v>111</v>
      </c>
      <c r="M9" s="10" t="s">
        <v>4</v>
      </c>
    </row>
    <row r="10" spans="1:13">
      <c r="A10" s="4">
        <v>4</v>
      </c>
      <c r="B10" s="2" t="s">
        <v>34</v>
      </c>
      <c r="C10" s="2" t="s">
        <v>35</v>
      </c>
      <c r="D10" s="2" t="s">
        <v>36</v>
      </c>
      <c r="E10" s="2" t="s">
        <v>15</v>
      </c>
      <c r="F10" s="2" t="s">
        <v>37</v>
      </c>
      <c r="G10" s="2">
        <v>2</v>
      </c>
      <c r="H10" s="3">
        <f>VLOOKUP(F10,[1]Sheet1!$B$1:$D$70,3,FALSE)</f>
        <v>73</v>
      </c>
      <c r="I10" s="3">
        <f t="shared" si="0"/>
        <v>2</v>
      </c>
      <c r="J10" s="3">
        <f>G10*12</f>
        <v>24</v>
      </c>
      <c r="K10" s="3">
        <v>25</v>
      </c>
      <c r="L10" s="3">
        <f t="shared" si="1"/>
        <v>197</v>
      </c>
      <c r="M10" s="10" t="s">
        <v>4</v>
      </c>
    </row>
    <row r="11" spans="1:13">
      <c r="A11" s="4">
        <v>5</v>
      </c>
      <c r="B11" s="2" t="s">
        <v>64</v>
      </c>
      <c r="C11" s="2" t="s">
        <v>63</v>
      </c>
      <c r="D11" s="2" t="s">
        <v>66</v>
      </c>
      <c r="E11" s="2" t="s">
        <v>15</v>
      </c>
      <c r="F11" s="2" t="s">
        <v>65</v>
      </c>
      <c r="G11" s="2">
        <v>1</v>
      </c>
      <c r="H11" s="3">
        <v>100</v>
      </c>
      <c r="I11" s="3">
        <f t="shared" ref="I11" si="2">G11*1</f>
        <v>1</v>
      </c>
      <c r="J11" s="3">
        <f t="shared" ref="J11" si="3">G11*12</f>
        <v>12</v>
      </c>
      <c r="K11" s="3"/>
      <c r="L11" s="3">
        <f t="shared" ref="L11" si="4">G11*H11+I11+J11+K11</f>
        <v>113</v>
      </c>
      <c r="M11" s="2" t="s">
        <v>3</v>
      </c>
    </row>
    <row r="12" spans="1:13">
      <c r="A12" s="4"/>
      <c r="B12" s="2" t="s">
        <v>64</v>
      </c>
      <c r="C12" s="2" t="s">
        <v>63</v>
      </c>
      <c r="D12" s="2" t="s">
        <v>66</v>
      </c>
      <c r="E12" s="2" t="s">
        <v>15</v>
      </c>
      <c r="F12" s="2" t="s">
        <v>65</v>
      </c>
      <c r="G12" s="2">
        <v>3</v>
      </c>
      <c r="H12" s="3">
        <f>VLOOKUP(F12,[1]Sheet1!$B$1:$D$70,3,FALSE)</f>
        <v>78</v>
      </c>
      <c r="I12" s="3">
        <f t="shared" ref="I12:I22" si="5">G12*1</f>
        <v>3</v>
      </c>
      <c r="J12" s="3">
        <f>G12*12</f>
        <v>36</v>
      </c>
      <c r="K12" s="3">
        <v>25</v>
      </c>
      <c r="L12" s="3">
        <f t="shared" ref="L12:L22" si="6">G12*H12+I12+J12+K12</f>
        <v>298</v>
      </c>
      <c r="M12" s="2" t="s">
        <v>4</v>
      </c>
    </row>
    <row r="13" spans="1:13">
      <c r="A13" s="4">
        <v>6</v>
      </c>
      <c r="B13" s="2" t="s">
        <v>38</v>
      </c>
      <c r="C13" s="2" t="s">
        <v>39</v>
      </c>
      <c r="D13" s="2" t="s">
        <v>40</v>
      </c>
      <c r="E13" s="2" t="s">
        <v>15</v>
      </c>
      <c r="F13" s="2" t="s">
        <v>41</v>
      </c>
      <c r="G13" s="2">
        <v>4</v>
      </c>
      <c r="H13" s="3">
        <f>VLOOKUP(F13,[1]Sheet1!$B$1:$D$70,3,FALSE)</f>
        <v>110</v>
      </c>
      <c r="I13" s="3">
        <f t="shared" si="5"/>
        <v>4</v>
      </c>
      <c r="J13" s="3">
        <f>G13*12</f>
        <v>48</v>
      </c>
      <c r="K13" s="3">
        <v>25</v>
      </c>
      <c r="L13" s="3">
        <f t="shared" si="6"/>
        <v>517</v>
      </c>
      <c r="M13" s="10" t="s">
        <v>4</v>
      </c>
    </row>
    <row r="14" spans="1:13">
      <c r="A14" s="4">
        <v>7</v>
      </c>
      <c r="B14" s="2" t="s">
        <v>42</v>
      </c>
      <c r="C14" s="2" t="s">
        <v>43</v>
      </c>
      <c r="D14" s="2" t="s">
        <v>44</v>
      </c>
      <c r="E14" s="2" t="s">
        <v>15</v>
      </c>
      <c r="F14" s="2" t="s">
        <v>45</v>
      </c>
      <c r="G14" s="2">
        <v>3</v>
      </c>
      <c r="H14" s="3">
        <f>VLOOKUP(F14,[1]Sheet1!$B$1:$D$70,3,FALSE)</f>
        <v>73</v>
      </c>
      <c r="I14" s="3">
        <f t="shared" si="5"/>
        <v>3</v>
      </c>
      <c r="J14" s="3">
        <f>G14*12</f>
        <v>36</v>
      </c>
      <c r="K14" s="3">
        <v>25</v>
      </c>
      <c r="L14" s="3">
        <f t="shared" si="6"/>
        <v>283</v>
      </c>
      <c r="M14" s="10" t="s">
        <v>4</v>
      </c>
    </row>
    <row r="15" spans="1:13">
      <c r="A15" s="4">
        <v>8</v>
      </c>
      <c r="B15" s="2" t="s">
        <v>46</v>
      </c>
      <c r="C15" s="2" t="s">
        <v>47</v>
      </c>
      <c r="D15" s="2" t="s">
        <v>48</v>
      </c>
      <c r="E15" s="2" t="s">
        <v>15</v>
      </c>
      <c r="F15" s="2" t="s">
        <v>49</v>
      </c>
      <c r="G15" s="2">
        <v>1</v>
      </c>
      <c r="H15" s="3">
        <f>VLOOKUP(F15,[1]Sheet1!$B$1:$D$70,3,FALSE)</f>
        <v>100</v>
      </c>
      <c r="I15" s="3">
        <f t="shared" si="5"/>
        <v>1</v>
      </c>
      <c r="J15" s="3">
        <f>G15*12</f>
        <v>12</v>
      </c>
      <c r="K15" s="3"/>
      <c r="L15" s="3">
        <f t="shared" si="6"/>
        <v>113</v>
      </c>
      <c r="M15" s="10" t="s">
        <v>4</v>
      </c>
    </row>
    <row r="16" spans="1:13">
      <c r="A16" s="4"/>
      <c r="B16" s="2" t="s">
        <v>46</v>
      </c>
      <c r="C16" s="2" t="s">
        <v>47</v>
      </c>
      <c r="D16" s="2" t="s">
        <v>48</v>
      </c>
      <c r="E16" s="2" t="s">
        <v>15</v>
      </c>
      <c r="F16" s="2" t="s">
        <v>49</v>
      </c>
      <c r="G16" s="2">
        <v>2</v>
      </c>
      <c r="H16" s="3">
        <f>VLOOKUP(F16,[1]Sheet1!$B$2:$E$74,4,FALSE)</f>
        <v>60</v>
      </c>
      <c r="I16" s="3">
        <f t="shared" si="5"/>
        <v>2</v>
      </c>
      <c r="J16" s="3">
        <f>G16*6</f>
        <v>12</v>
      </c>
      <c r="K16" s="3">
        <v>25</v>
      </c>
      <c r="L16" s="3">
        <f t="shared" si="6"/>
        <v>159</v>
      </c>
      <c r="M16" s="10" t="s">
        <v>5</v>
      </c>
    </row>
    <row r="17" spans="1:13">
      <c r="A17" s="4">
        <v>9</v>
      </c>
      <c r="B17" s="2" t="s">
        <v>46</v>
      </c>
      <c r="C17" s="2" t="s">
        <v>50</v>
      </c>
      <c r="D17" s="2" t="s">
        <v>51</v>
      </c>
      <c r="E17" s="2" t="s">
        <v>15</v>
      </c>
      <c r="F17" s="2" t="s">
        <v>21</v>
      </c>
      <c r="G17" s="2">
        <v>12</v>
      </c>
      <c r="H17" s="3">
        <f>VLOOKUP(F17,[1]Sheet1!$B$1:$D$70,3,FALSE)</f>
        <v>73</v>
      </c>
      <c r="I17" s="3">
        <f t="shared" si="5"/>
        <v>12</v>
      </c>
      <c r="J17" s="3">
        <f>G17*12</f>
        <v>144</v>
      </c>
      <c r="K17" s="3">
        <v>25</v>
      </c>
      <c r="L17" s="3">
        <f t="shared" si="6"/>
        <v>1057</v>
      </c>
      <c r="M17" s="10" t="s">
        <v>4</v>
      </c>
    </row>
    <row r="18" spans="1:13">
      <c r="A18" s="4">
        <v>10</v>
      </c>
      <c r="B18" s="2" t="s">
        <v>52</v>
      </c>
      <c r="C18" s="2" t="s">
        <v>53</v>
      </c>
      <c r="D18" s="2" t="s">
        <v>54</v>
      </c>
      <c r="E18" s="2" t="s">
        <v>15</v>
      </c>
      <c r="F18" s="2" t="s">
        <v>55</v>
      </c>
      <c r="G18" s="2">
        <v>7</v>
      </c>
      <c r="H18" s="3">
        <f>VLOOKUP(F18,[1]Sheet1!$B$1:$D$70,3,FALSE)</f>
        <v>73</v>
      </c>
      <c r="I18" s="3">
        <f t="shared" si="5"/>
        <v>7</v>
      </c>
      <c r="J18" s="3">
        <f>G18*12</f>
        <v>84</v>
      </c>
      <c r="K18" s="3">
        <v>25</v>
      </c>
      <c r="L18" s="3">
        <f t="shared" si="6"/>
        <v>627</v>
      </c>
      <c r="M18" s="10" t="s">
        <v>4</v>
      </c>
    </row>
    <row r="19" spans="1:13">
      <c r="A19" s="4">
        <v>11</v>
      </c>
      <c r="B19" s="2" t="s">
        <v>52</v>
      </c>
      <c r="C19" s="2" t="s">
        <v>56</v>
      </c>
      <c r="D19" s="2" t="s">
        <v>57</v>
      </c>
      <c r="E19" s="2" t="s">
        <v>15</v>
      </c>
      <c r="F19" s="2" t="s">
        <v>58</v>
      </c>
      <c r="G19" s="2">
        <v>3</v>
      </c>
      <c r="H19" s="3">
        <f>VLOOKUP(F19,[1]Sheet1!$B$1:$D$70,3,FALSE)</f>
        <v>73</v>
      </c>
      <c r="I19" s="3">
        <f t="shared" si="5"/>
        <v>3</v>
      </c>
      <c r="J19" s="3">
        <f>G19*12</f>
        <v>36</v>
      </c>
      <c r="K19" s="3"/>
      <c r="L19" s="3">
        <f t="shared" si="6"/>
        <v>258</v>
      </c>
      <c r="M19" s="10" t="s">
        <v>4</v>
      </c>
    </row>
    <row r="20" spans="1:13">
      <c r="A20" s="4"/>
      <c r="B20" s="2" t="s">
        <v>52</v>
      </c>
      <c r="C20" s="2" t="s">
        <v>56</v>
      </c>
      <c r="D20" s="2" t="s">
        <v>57</v>
      </c>
      <c r="E20" s="2" t="s">
        <v>15</v>
      </c>
      <c r="F20" s="2" t="s">
        <v>58</v>
      </c>
      <c r="G20" s="2">
        <v>7</v>
      </c>
      <c r="H20" s="3">
        <f>VLOOKUP(F20,[1]Sheet1!$B$2:$E$74,4,FALSE)</f>
        <v>42</v>
      </c>
      <c r="I20" s="3">
        <f t="shared" si="5"/>
        <v>7</v>
      </c>
      <c r="J20" s="3">
        <f>G20*6</f>
        <v>42</v>
      </c>
      <c r="K20" s="3">
        <v>25</v>
      </c>
      <c r="L20" s="3">
        <f t="shared" si="6"/>
        <v>368</v>
      </c>
      <c r="M20" s="10" t="s">
        <v>5</v>
      </c>
    </row>
    <row r="21" spans="1:13">
      <c r="A21" s="4">
        <v>12</v>
      </c>
      <c r="B21" s="2" t="s">
        <v>59</v>
      </c>
      <c r="C21" s="2" t="s">
        <v>60</v>
      </c>
      <c r="D21" s="2" t="s">
        <v>61</v>
      </c>
      <c r="E21" s="2" t="s">
        <v>15</v>
      </c>
      <c r="F21" s="2" t="s">
        <v>62</v>
      </c>
      <c r="G21" s="2">
        <v>1</v>
      </c>
      <c r="H21" s="3">
        <f>VLOOKUP(F21,[1]Sheet1!$B$1:$D$70,3,FALSE)</f>
        <v>90</v>
      </c>
      <c r="I21" s="3">
        <f t="shared" si="5"/>
        <v>1</v>
      </c>
      <c r="J21" s="3">
        <f>G21*12</f>
        <v>12</v>
      </c>
      <c r="K21" s="3"/>
      <c r="L21" s="3">
        <f t="shared" si="6"/>
        <v>103</v>
      </c>
      <c r="M21" s="10" t="s">
        <v>4</v>
      </c>
    </row>
    <row r="22" spans="1:13">
      <c r="A22" s="4"/>
      <c r="B22" s="2" t="s">
        <v>59</v>
      </c>
      <c r="C22" s="2" t="s">
        <v>60</v>
      </c>
      <c r="D22" s="2" t="s">
        <v>61</v>
      </c>
      <c r="E22" s="2" t="s">
        <v>15</v>
      </c>
      <c r="F22" s="2" t="s">
        <v>62</v>
      </c>
      <c r="G22" s="2">
        <v>2</v>
      </c>
      <c r="H22" s="3">
        <f>VLOOKUP(F22,[1]Sheet1!$B$2:$E$74,4,FALSE)</f>
        <v>50</v>
      </c>
      <c r="I22" s="3">
        <f t="shared" si="5"/>
        <v>2</v>
      </c>
      <c r="J22" s="3">
        <f>G22*6</f>
        <v>12</v>
      </c>
      <c r="K22" s="3">
        <v>25</v>
      </c>
      <c r="L22" s="3">
        <f t="shared" si="6"/>
        <v>139</v>
      </c>
      <c r="M22" s="10" t="s">
        <v>5</v>
      </c>
    </row>
    <row r="23" spans="1:13">
      <c r="A23" s="28" t="s">
        <v>67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7">
        <f>SUM(L4:L22)</f>
        <v>5909</v>
      </c>
      <c r="M23" s="11"/>
    </row>
    <row r="24" spans="1:13" ht="15.75" customHeight="1">
      <c r="A24" s="5"/>
      <c r="B24"/>
      <c r="C24"/>
      <c r="D24"/>
      <c r="E24"/>
      <c r="F24"/>
      <c r="G24" s="4">
        <f>SUM(G4:G22)</f>
        <v>66</v>
      </c>
      <c r="H24" s="6"/>
      <c r="I24" s="6"/>
      <c r="J24" s="6"/>
      <c r="K24" s="6"/>
      <c r="L24" s="6"/>
      <c r="M24"/>
    </row>
    <row r="25" spans="1:13" ht="15" customHeight="1">
      <c r="A25" s="15" t="s">
        <v>6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7"/>
    </row>
    <row r="26" spans="1:13" ht="15.75" thickBot="1">
      <c r="A26" s="25" t="s">
        <v>23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7"/>
    </row>
    <row r="27" spans="1:13" ht="30" customHeight="1" thickBot="1">
      <c r="A27" s="12" t="s">
        <v>7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4"/>
    </row>
  </sheetData>
  <mergeCells count="8">
    <mergeCell ref="A27:M27"/>
    <mergeCell ref="A25:M25"/>
    <mergeCell ref="I1:M1"/>
    <mergeCell ref="A1:H1"/>
    <mergeCell ref="I2:M2"/>
    <mergeCell ref="A2:H2"/>
    <mergeCell ref="A26:M26"/>
    <mergeCell ref="A23:K23"/>
  </mergeCells>
  <pageMargins left="0.23622047244094491" right="0.15748031496062992" top="0.70866141732283472" bottom="0.55118110236220474" header="0.19685039370078741" footer="0.15748031496062992"/>
  <pageSetup scale="90" orientation="portrait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2024-04-14T11:03:51Z</cp:lastPrinted>
  <dcterms:created xsi:type="dcterms:W3CDTF">2022-03-21T07:07:09Z</dcterms:created>
  <dcterms:modified xsi:type="dcterms:W3CDTF">2024-04-24T07:48:40Z</dcterms:modified>
</cp:coreProperties>
</file>