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Sheet1!$A$7:$M$27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J22" i="1"/>
  <c r="I22"/>
  <c r="H22"/>
  <c r="L22" s="1"/>
  <c r="J21"/>
  <c r="I21"/>
  <c r="H21"/>
  <c r="J20"/>
  <c r="I20"/>
  <c r="H20"/>
  <c r="L20" s="1"/>
  <c r="J19"/>
  <c r="I19"/>
  <c r="H19"/>
  <c r="L19" s="1"/>
  <c r="J18"/>
  <c r="I18"/>
  <c r="H18"/>
  <c r="J17"/>
  <c r="I17"/>
  <c r="H17"/>
  <c r="L17" s="1"/>
  <c r="J16"/>
  <c r="I16"/>
  <c r="H16"/>
  <c r="L16" s="1"/>
  <c r="J15"/>
  <c r="I15"/>
  <c r="H15"/>
  <c r="J14"/>
  <c r="I14"/>
  <c r="H14"/>
  <c r="L14" s="1"/>
  <c r="J13"/>
  <c r="I13"/>
  <c r="H13"/>
  <c r="L13" s="1"/>
  <c r="J12"/>
  <c r="I12"/>
  <c r="H12"/>
  <c r="J11"/>
  <c r="I11"/>
  <c r="H11"/>
  <c r="L11" s="1"/>
  <c r="J10"/>
  <c r="I10"/>
  <c r="H10"/>
  <c r="L10" s="1"/>
  <c r="J9"/>
  <c r="I9"/>
  <c r="L9" s="1"/>
  <c r="H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J8"/>
  <c r="I8"/>
  <c r="H8"/>
  <c r="G25"/>
  <c r="L18" l="1"/>
  <c r="L21"/>
  <c r="L8"/>
  <c r="L12"/>
  <c r="L15"/>
  <c r="L23" l="1"/>
</calcChain>
</file>

<file path=xl/sharedStrings.xml><?xml version="1.0" encoding="utf-8"?>
<sst xmlns="http://schemas.openxmlformats.org/spreadsheetml/2006/main" count="119" uniqueCount="91">
  <si>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</si>
  <si>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</si>
  <si>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</si>
  <si>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</si>
  <si>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</si>
  <si>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</si>
  <si>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</si>
  <si>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</si>
  <si>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</si>
  <si>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</si>
  <si>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</si>
  <si>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</si>
  <si>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</si>
  <si>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</si>
  <si>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</si>
  <si>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</si>
  <si>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</si>
  <si>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</si>
  <si>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</si>
  <si>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</si>
  <si>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</si>
  <si>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</si>
  <si>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</si>
  <si>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</si>
  <si>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JAJPUR ROAD</t>
  </si>
  <si>
    <t>SAHOO ENTERPRISES</t>
  </si>
  <si>
    <t>BALASORE</t>
  </si>
  <si>
    <t>KARNANI AGENCY</t>
  </si>
  <si>
    <t>JARKA</t>
  </si>
  <si>
    <t>MAHAVIR DISTRIBUTORS</t>
  </si>
  <si>
    <t>BARIPADA</t>
  </si>
  <si>
    <t>INV. NO.</t>
  </si>
  <si>
    <t>Kindly, verify &amp; confirm within 7 days, else GST will be filed by 20th DEC, 2024.
GST to be paid by Consignor under Reverse Charge Mechanism(RCM) as per GST.</t>
  </si>
  <si>
    <t>MONTH   : NOVEMBER, 2024.</t>
  </si>
  <si>
    <t>INVOICE DATE : 05/12/2024</t>
  </si>
  <si>
    <t>PURI</t>
  </si>
  <si>
    <t>DEVJYOTI ASSOCIATES</t>
  </si>
  <si>
    <t>DASARATHPUR</t>
  </si>
  <si>
    <t>MALATI PUJA BHANDAR</t>
  </si>
  <si>
    <t>SAI DISTRIBUTORS</t>
  </si>
  <si>
    <t>26/11/2024</t>
  </si>
  <si>
    <t>PL/JA/19520</t>
  </si>
  <si>
    <t>1761</t>
  </si>
  <si>
    <t>BHADRAK</t>
  </si>
  <si>
    <t>SUBHAM TRADERS</t>
  </si>
  <si>
    <t>PL/JA/19562</t>
  </si>
  <si>
    <t>1762</t>
  </si>
  <si>
    <t>27/11/2024</t>
  </si>
  <si>
    <t>PL/JA/19610</t>
  </si>
  <si>
    <t>1768</t>
  </si>
  <si>
    <t>PL/JA/19625</t>
  </si>
  <si>
    <t>1763</t>
  </si>
  <si>
    <t>28/11/2024</t>
  </si>
  <si>
    <t>PL/JA/19729</t>
  </si>
  <si>
    <t>1780</t>
  </si>
  <si>
    <t>PL/JA/19731</t>
  </si>
  <si>
    <t>1772</t>
  </si>
  <si>
    <t>BIRAMAHARAJPUR</t>
  </si>
  <si>
    <t>SHREE GANESH STORE</t>
  </si>
  <si>
    <t>30/11/2024</t>
  </si>
  <si>
    <t>PL/JA/19877</t>
  </si>
  <si>
    <t>1825</t>
  </si>
  <si>
    <t>MANGALPUR</t>
  </si>
  <si>
    <t>MAHALAXMI BHANDAR</t>
  </si>
  <si>
    <t>PL/JA/19878</t>
  </si>
  <si>
    <t>1800</t>
  </si>
  <si>
    <t>PL/JA/19917</t>
  </si>
  <si>
    <t>1805</t>
  </si>
  <si>
    <t>NEMALA</t>
  </si>
  <si>
    <t>SRI ACHYUTA ENTERPRISES</t>
  </si>
  <si>
    <t>PL/JA/19950</t>
  </si>
  <si>
    <t>1794</t>
  </si>
  <si>
    <t>02/12/2024</t>
  </si>
  <si>
    <t>PL/JA/19956</t>
  </si>
  <si>
    <t>1853</t>
  </si>
  <si>
    <t>KHURDA</t>
  </si>
  <si>
    <t>JAGANNATH TRADERS</t>
  </si>
  <si>
    <t>PL/JA/19957</t>
  </si>
  <si>
    <t>1867</t>
  </si>
  <si>
    <t>SORO</t>
  </si>
  <si>
    <t>PARBATI AGENCY</t>
  </si>
  <si>
    <t>PL/JA/19963</t>
  </si>
  <si>
    <t>1838</t>
  </si>
  <si>
    <t>PL/JA/19964</t>
  </si>
  <si>
    <t>1875</t>
  </si>
  <si>
    <t>PL/JA/20083</t>
  </si>
  <si>
    <t>1896</t>
  </si>
  <si>
    <t>ANGUL</t>
  </si>
  <si>
    <t>SHREE LAXMI AGENCY</t>
  </si>
  <si>
    <t>(RUPEES TWENTY SIX THOUSAND FOUR ONLY)</t>
  </si>
  <si>
    <t>BILL NO :  27870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</si>
</sst>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/>
    <xf numFmtId="0" fontId="15" fillId="0" borderId="1" xfId="0" applyNumberFormat="1" applyFont="1" applyBorder="1" applyAlignment="1">
      <alignment horizontal="right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5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 t="str">
            <v>REDHAKHOL</v>
          </cell>
          <cell r="D154">
            <v>120</v>
          </cell>
          <cell r="E154">
            <v>30</v>
          </cell>
          <cell r="F154">
            <v>1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topLeftCell="A13" zoomScale="145" zoomScaleNormal="145" workbookViewId="0">
      <selection activeCell="M32" sqref="M32"/>
    </sheetView>
  </sheetViews>
  <sheetFormatPr defaultRowHeight="15" customHeight="1"/>
  <cols>
    <col min="1" max="1" width="3.5703125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6.85546875" style="27" customWidth="1"/>
    <col min="7" max="7" width="5.42578125" style="26" bestFit="1" customWidth="1"/>
    <col min="8" max="8" width="6.85546875" style="30" customWidth="1"/>
    <col min="9" max="9" width="7" style="30" customWidth="1"/>
    <col min="10" max="10" width="7.140625" style="30" bestFit="1" customWidth="1"/>
    <col min="11" max="11" width="6.85546875" style="30" customWidth="1"/>
    <col min="12" max="12" width="9.140625" style="27" bestFit="1" customWidth="1"/>
    <col min="13" max="13" width="24.710937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33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90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34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51" t="s">
        <v>10</v>
      </c>
      <c r="B7" s="51" t="s">
        <v>11</v>
      </c>
      <c r="C7" s="51" t="s">
        <v>12</v>
      </c>
      <c r="D7" s="51" t="s">
        <v>31</v>
      </c>
      <c r="E7" s="51" t="s">
        <v>13</v>
      </c>
      <c r="F7" s="51" t="s">
        <v>14</v>
      </c>
      <c r="G7" s="51" t="s">
        <v>15</v>
      </c>
      <c r="H7" s="52" t="s">
        <v>16</v>
      </c>
      <c r="I7" s="52" t="s">
        <v>17</v>
      </c>
      <c r="J7" s="52" t="s">
        <v>18</v>
      </c>
      <c r="K7" s="52" t="s">
        <v>19</v>
      </c>
      <c r="L7" s="52" t="s">
        <v>20</v>
      </c>
      <c r="M7" s="51" t="s">
        <v>21</v>
      </c>
    </row>
    <row r="8" spans="1:13" s="31" customFormat="1" ht="15" customHeight="1">
      <c r="A8" s="44">
        <v>1</v>
      </c>
      <c r="B8" s="45" t="s">
        <v>40</v>
      </c>
      <c r="C8" s="45" t="s">
        <v>41</v>
      </c>
      <c r="D8" s="45" t="s">
        <v>42</v>
      </c>
      <c r="E8" s="53" t="s">
        <v>23</v>
      </c>
      <c r="F8" s="45" t="s">
        <v>43</v>
      </c>
      <c r="G8" s="45">
        <v>17</v>
      </c>
      <c r="H8" s="46">
        <f>VLOOKUP(F8,'[1]N RANGA RAO'!$C$4:$D$161,2,FALSE)</f>
        <v>56</v>
      </c>
      <c r="I8" s="46">
        <f t="shared" ref="I8:I22" si="0">G8*1</f>
        <v>17</v>
      </c>
      <c r="J8" s="46">
        <f>VLOOKUP(F8,'[1]N RANGA RAO'!$C$4:$G$163,5,FALSE)</f>
        <v>0</v>
      </c>
      <c r="K8" s="46">
        <v>30</v>
      </c>
      <c r="L8" s="46">
        <f t="shared" ref="L8:L22" si="1">G8*H8+I8+J8+K8</f>
        <v>999</v>
      </c>
      <c r="M8" s="45" t="s">
        <v>44</v>
      </c>
    </row>
    <row r="9" spans="1:13" s="31" customFormat="1" ht="15" customHeight="1">
      <c r="A9" s="44">
        <f>A8+1</f>
        <v>2</v>
      </c>
      <c r="B9" s="45" t="s">
        <v>40</v>
      </c>
      <c r="C9" s="45" t="s">
        <v>45</v>
      </c>
      <c r="D9" s="45" t="s">
        <v>46</v>
      </c>
      <c r="E9" s="53" t="s">
        <v>23</v>
      </c>
      <c r="F9" s="45" t="s">
        <v>26</v>
      </c>
      <c r="G9" s="45">
        <v>16</v>
      </c>
      <c r="H9" s="46">
        <f>VLOOKUP(F9,'[1]N RANGA RAO'!$C$4:$D$161,2,FALSE)</f>
        <v>56</v>
      </c>
      <c r="I9" s="46">
        <f t="shared" si="0"/>
        <v>16</v>
      </c>
      <c r="J9" s="46">
        <f>VLOOKUP(F9,'[1]N RANGA RAO'!$C$4:$G$163,5,FALSE)</f>
        <v>0</v>
      </c>
      <c r="K9" s="46">
        <v>30</v>
      </c>
      <c r="L9" s="46">
        <f t="shared" si="1"/>
        <v>942</v>
      </c>
      <c r="M9" s="45" t="s">
        <v>27</v>
      </c>
    </row>
    <row r="10" spans="1:13" s="31" customFormat="1" ht="15" customHeight="1">
      <c r="A10" s="44">
        <f t="shared" ref="A10:A22" si="2">A9+1</f>
        <v>3</v>
      </c>
      <c r="B10" s="45" t="s">
        <v>47</v>
      </c>
      <c r="C10" s="45" t="s">
        <v>48</v>
      </c>
      <c r="D10" s="45" t="s">
        <v>49</v>
      </c>
      <c r="E10" s="53" t="s">
        <v>23</v>
      </c>
      <c r="F10" s="45" t="s">
        <v>35</v>
      </c>
      <c r="G10" s="45">
        <v>17</v>
      </c>
      <c r="H10" s="46">
        <f>VLOOKUP(F10,'[1]N RANGA RAO'!$C$4:$D$161,2,FALSE)</f>
        <v>56</v>
      </c>
      <c r="I10" s="46">
        <f t="shared" si="0"/>
        <v>17</v>
      </c>
      <c r="J10" s="46">
        <f>VLOOKUP(F10,'[1]N RANGA RAO'!$C$4:$G$163,5,FALSE)</f>
        <v>0</v>
      </c>
      <c r="K10" s="46">
        <v>30</v>
      </c>
      <c r="L10" s="46">
        <f t="shared" si="1"/>
        <v>999</v>
      </c>
      <c r="M10" s="45" t="s">
        <v>36</v>
      </c>
    </row>
    <row r="11" spans="1:13" s="31" customFormat="1" ht="15" customHeight="1">
      <c r="A11" s="44">
        <f t="shared" si="2"/>
        <v>4</v>
      </c>
      <c r="B11" s="45" t="s">
        <v>47</v>
      </c>
      <c r="C11" s="45" t="s">
        <v>50</v>
      </c>
      <c r="D11" s="45" t="s">
        <v>51</v>
      </c>
      <c r="E11" s="53" t="s">
        <v>23</v>
      </c>
      <c r="F11" s="45" t="s">
        <v>28</v>
      </c>
      <c r="G11" s="45">
        <v>27</v>
      </c>
      <c r="H11" s="46">
        <f>VLOOKUP(F11,'[1]N RANGA RAO'!$C$4:$D$161,2,FALSE)</f>
        <v>48</v>
      </c>
      <c r="I11" s="46">
        <f t="shared" si="0"/>
        <v>27</v>
      </c>
      <c r="J11" s="46">
        <f>VLOOKUP(F11,'[1]N RANGA RAO'!$C$4:$G$163,5,FALSE)</f>
        <v>0</v>
      </c>
      <c r="K11" s="46">
        <v>30</v>
      </c>
      <c r="L11" s="46">
        <f t="shared" si="1"/>
        <v>1353</v>
      </c>
      <c r="M11" s="45" t="s">
        <v>29</v>
      </c>
    </row>
    <row r="12" spans="1:13" s="31" customFormat="1" ht="15" customHeight="1">
      <c r="A12" s="44">
        <f t="shared" si="2"/>
        <v>5</v>
      </c>
      <c r="B12" s="45" t="s">
        <v>52</v>
      </c>
      <c r="C12" s="45" t="s">
        <v>53</v>
      </c>
      <c r="D12" s="45" t="s">
        <v>54</v>
      </c>
      <c r="E12" s="53" t="s">
        <v>23</v>
      </c>
      <c r="F12" s="45" t="s">
        <v>24</v>
      </c>
      <c r="G12" s="45">
        <v>10</v>
      </c>
      <c r="H12" s="46">
        <f>VLOOKUP(F12,'[1]N RANGA RAO'!$C$4:$D$161,2,FALSE)</f>
        <v>63</v>
      </c>
      <c r="I12" s="46">
        <f t="shared" si="0"/>
        <v>10</v>
      </c>
      <c r="J12" s="46">
        <f>VLOOKUP(F12,'[1]N RANGA RAO'!$C$4:$G$163,5,FALSE)</f>
        <v>0</v>
      </c>
      <c r="K12" s="46">
        <v>30</v>
      </c>
      <c r="L12" s="46">
        <f t="shared" si="1"/>
        <v>670</v>
      </c>
      <c r="M12" s="45" t="s">
        <v>25</v>
      </c>
    </row>
    <row r="13" spans="1:13" s="31" customFormat="1" ht="15" customHeight="1">
      <c r="A13" s="44">
        <f t="shared" si="2"/>
        <v>6</v>
      </c>
      <c r="B13" s="45" t="s">
        <v>52</v>
      </c>
      <c r="C13" s="45" t="s">
        <v>55</v>
      </c>
      <c r="D13" s="45" t="s">
        <v>56</v>
      </c>
      <c r="E13" s="53" t="s">
        <v>23</v>
      </c>
      <c r="F13" s="48" t="s">
        <v>57</v>
      </c>
      <c r="G13" s="45">
        <v>14</v>
      </c>
      <c r="H13" s="46">
        <f>VLOOKUP(F13,'[1]N RANGA RAO'!$C$4:$D$161,2,FALSE)</f>
        <v>150</v>
      </c>
      <c r="I13" s="46">
        <f t="shared" si="0"/>
        <v>14</v>
      </c>
      <c r="J13" s="46">
        <f>VLOOKUP(F13,'[1]N RANGA RAO'!$C$4:$G$163,5,FALSE)</f>
        <v>0</v>
      </c>
      <c r="K13" s="46">
        <v>30</v>
      </c>
      <c r="L13" s="46">
        <f t="shared" si="1"/>
        <v>2144</v>
      </c>
      <c r="M13" s="45" t="s">
        <v>58</v>
      </c>
    </row>
    <row r="14" spans="1:13" s="31" customFormat="1" ht="15" customHeight="1">
      <c r="A14" s="44">
        <f t="shared" si="2"/>
        <v>7</v>
      </c>
      <c r="B14" s="45" t="s">
        <v>59</v>
      </c>
      <c r="C14" s="45" t="s">
        <v>60</v>
      </c>
      <c r="D14" s="45" t="s">
        <v>61</v>
      </c>
      <c r="E14" s="53" t="s">
        <v>23</v>
      </c>
      <c r="F14" s="45" t="s">
        <v>62</v>
      </c>
      <c r="G14" s="45">
        <v>19</v>
      </c>
      <c r="H14" s="46">
        <f>VLOOKUP(F14,'[1]N RANGA RAO'!$C$4:$D$161,2,FALSE)</f>
        <v>56</v>
      </c>
      <c r="I14" s="46">
        <f t="shared" si="0"/>
        <v>19</v>
      </c>
      <c r="J14" s="46">
        <f>VLOOKUP(F14,'[1]N RANGA RAO'!$C$4:$G$163,5,FALSE)</f>
        <v>0</v>
      </c>
      <c r="K14" s="46">
        <v>30</v>
      </c>
      <c r="L14" s="46">
        <f t="shared" si="1"/>
        <v>1113</v>
      </c>
      <c r="M14" s="45" t="s">
        <v>63</v>
      </c>
    </row>
    <row r="15" spans="1:13" s="31" customFormat="1" ht="15" customHeight="1">
      <c r="A15" s="44">
        <f t="shared" si="2"/>
        <v>8</v>
      </c>
      <c r="B15" s="45" t="s">
        <v>59</v>
      </c>
      <c r="C15" s="45" t="s">
        <v>64</v>
      </c>
      <c r="D15" s="45" t="s">
        <v>65</v>
      </c>
      <c r="E15" s="53" t="s">
        <v>23</v>
      </c>
      <c r="F15" s="45" t="s">
        <v>37</v>
      </c>
      <c r="G15" s="45">
        <v>10</v>
      </c>
      <c r="H15" s="46">
        <f>VLOOKUP(F15,'[1]N RANGA RAO'!$C$4:$D$161,2,FALSE)</f>
        <v>60</v>
      </c>
      <c r="I15" s="46">
        <f t="shared" si="0"/>
        <v>10</v>
      </c>
      <c r="J15" s="46">
        <f>VLOOKUP(F15,'[1]N RANGA RAO'!$C$4:$G$163,5,FALSE)</f>
        <v>0</v>
      </c>
      <c r="K15" s="46">
        <v>30</v>
      </c>
      <c r="L15" s="46">
        <f t="shared" si="1"/>
        <v>640</v>
      </c>
      <c r="M15" s="45" t="s">
        <v>38</v>
      </c>
    </row>
    <row r="16" spans="1:13" s="31" customFormat="1" ht="15" customHeight="1">
      <c r="A16" s="44">
        <f t="shared" si="2"/>
        <v>9</v>
      </c>
      <c r="B16" s="45" t="s">
        <v>59</v>
      </c>
      <c r="C16" s="45" t="s">
        <v>66</v>
      </c>
      <c r="D16" s="45" t="s">
        <v>67</v>
      </c>
      <c r="E16" s="53" t="s">
        <v>23</v>
      </c>
      <c r="F16" s="45" t="s">
        <v>68</v>
      </c>
      <c r="G16" s="45">
        <v>8</v>
      </c>
      <c r="H16" s="46">
        <f>VLOOKUP(F16,'[1]N RANGA RAO'!$C$4:$D$161,2,FALSE)</f>
        <v>49</v>
      </c>
      <c r="I16" s="46">
        <f t="shared" si="0"/>
        <v>8</v>
      </c>
      <c r="J16" s="46">
        <f>VLOOKUP(F16,'[1]N RANGA RAO'!$C$4:$G$163,5,FALSE)</f>
        <v>0</v>
      </c>
      <c r="K16" s="46">
        <v>30</v>
      </c>
      <c r="L16" s="46">
        <f t="shared" si="1"/>
        <v>430</v>
      </c>
      <c r="M16" s="45" t="s">
        <v>69</v>
      </c>
    </row>
    <row r="17" spans="1:13" s="31" customFormat="1" ht="15" customHeight="1">
      <c r="A17" s="44">
        <f t="shared" si="2"/>
        <v>10</v>
      </c>
      <c r="B17" s="45" t="s">
        <v>59</v>
      </c>
      <c r="C17" s="45" t="s">
        <v>70</v>
      </c>
      <c r="D17" s="45" t="s">
        <v>71</v>
      </c>
      <c r="E17" s="53" t="s">
        <v>23</v>
      </c>
      <c r="F17" s="45" t="s">
        <v>26</v>
      </c>
      <c r="G17" s="45">
        <v>72</v>
      </c>
      <c r="H17" s="46">
        <f>VLOOKUP(F17,'[1]N RANGA RAO'!$C$4:$D$161,2,FALSE)</f>
        <v>56</v>
      </c>
      <c r="I17" s="46">
        <f t="shared" si="0"/>
        <v>72</v>
      </c>
      <c r="J17" s="46">
        <f>VLOOKUP(F17,'[1]N RANGA RAO'!$C$4:$G$163,5,FALSE)</f>
        <v>0</v>
      </c>
      <c r="K17" s="46">
        <v>30</v>
      </c>
      <c r="L17" s="46">
        <f t="shared" si="1"/>
        <v>4134</v>
      </c>
      <c r="M17" s="45" t="s">
        <v>27</v>
      </c>
    </row>
    <row r="18" spans="1:13" s="31" customFormat="1" ht="15" customHeight="1">
      <c r="A18" s="44">
        <f t="shared" si="2"/>
        <v>11</v>
      </c>
      <c r="B18" s="45" t="s">
        <v>72</v>
      </c>
      <c r="C18" s="45" t="s">
        <v>73</v>
      </c>
      <c r="D18" s="45" t="s">
        <v>74</v>
      </c>
      <c r="E18" s="53" t="s">
        <v>23</v>
      </c>
      <c r="F18" s="45" t="s">
        <v>75</v>
      </c>
      <c r="G18" s="45">
        <v>40</v>
      </c>
      <c r="H18" s="46">
        <f>VLOOKUP(F18,'[1]N RANGA RAO'!$C$4:$D$161,2,FALSE)</f>
        <v>48</v>
      </c>
      <c r="I18" s="46">
        <f t="shared" si="0"/>
        <v>40</v>
      </c>
      <c r="J18" s="46">
        <f>VLOOKUP(F18,'[1]N RANGA RAO'!$C$4:$G$163,5,FALSE)</f>
        <v>0</v>
      </c>
      <c r="K18" s="46">
        <v>30</v>
      </c>
      <c r="L18" s="46">
        <f t="shared" si="1"/>
        <v>1990</v>
      </c>
      <c r="M18" s="45" t="s">
        <v>76</v>
      </c>
    </row>
    <row r="19" spans="1:13" s="31" customFormat="1" ht="15" customHeight="1">
      <c r="A19" s="44">
        <f t="shared" si="2"/>
        <v>12</v>
      </c>
      <c r="B19" s="45" t="s">
        <v>72</v>
      </c>
      <c r="C19" s="45" t="s">
        <v>77</v>
      </c>
      <c r="D19" s="45" t="s">
        <v>78</v>
      </c>
      <c r="E19" s="53" t="s">
        <v>23</v>
      </c>
      <c r="F19" s="45" t="s">
        <v>79</v>
      </c>
      <c r="G19" s="45">
        <v>30</v>
      </c>
      <c r="H19" s="46">
        <f>VLOOKUP(F19,'[1]N RANGA RAO'!$C$4:$D$161,2,FALSE)</f>
        <v>63</v>
      </c>
      <c r="I19" s="46">
        <f t="shared" si="0"/>
        <v>30</v>
      </c>
      <c r="J19" s="46">
        <f>VLOOKUP(F19,'[1]N RANGA RAO'!$C$4:$G$163,5,FALSE)</f>
        <v>0</v>
      </c>
      <c r="K19" s="46">
        <v>30</v>
      </c>
      <c r="L19" s="46">
        <f t="shared" si="1"/>
        <v>1950</v>
      </c>
      <c r="M19" s="45" t="s">
        <v>80</v>
      </c>
    </row>
    <row r="20" spans="1:13" s="31" customFormat="1" ht="15" customHeight="1">
      <c r="A20" s="44">
        <f t="shared" si="2"/>
        <v>13</v>
      </c>
      <c r="B20" s="45" t="s">
        <v>72</v>
      </c>
      <c r="C20" s="45" t="s">
        <v>81</v>
      </c>
      <c r="D20" s="45" t="s">
        <v>82</v>
      </c>
      <c r="E20" s="53" t="s">
        <v>23</v>
      </c>
      <c r="F20" s="45" t="s">
        <v>43</v>
      </c>
      <c r="G20" s="45">
        <v>45</v>
      </c>
      <c r="H20" s="46">
        <f>VLOOKUP(F20,'[1]N RANGA RAO'!$C$4:$D$161,2,FALSE)</f>
        <v>56</v>
      </c>
      <c r="I20" s="46">
        <f t="shared" si="0"/>
        <v>45</v>
      </c>
      <c r="J20" s="46">
        <f>VLOOKUP(F20,'[1]N RANGA RAO'!$C$4:$G$163,5,FALSE)</f>
        <v>0</v>
      </c>
      <c r="K20" s="46">
        <v>30</v>
      </c>
      <c r="L20" s="46">
        <f t="shared" si="1"/>
        <v>2595</v>
      </c>
      <c r="M20" s="45" t="s">
        <v>44</v>
      </c>
    </row>
    <row r="21" spans="1:13" s="31" customFormat="1" ht="15" customHeight="1">
      <c r="A21" s="44">
        <f t="shared" si="2"/>
        <v>14</v>
      </c>
      <c r="B21" s="45" t="s">
        <v>72</v>
      </c>
      <c r="C21" s="45" t="s">
        <v>83</v>
      </c>
      <c r="D21" s="45" t="s">
        <v>84</v>
      </c>
      <c r="E21" s="53" t="s">
        <v>23</v>
      </c>
      <c r="F21" s="45" t="s">
        <v>30</v>
      </c>
      <c r="G21" s="45">
        <v>80</v>
      </c>
      <c r="H21" s="46">
        <f>VLOOKUP(F21,'[1]N RANGA RAO'!$C$4:$D$161,2,FALSE)</f>
        <v>56</v>
      </c>
      <c r="I21" s="46">
        <f t="shared" si="0"/>
        <v>80</v>
      </c>
      <c r="J21" s="46">
        <f>VLOOKUP(F21,'[1]N RANGA RAO'!$C$4:$G$163,5,FALSE)</f>
        <v>0</v>
      </c>
      <c r="K21" s="46">
        <v>30</v>
      </c>
      <c r="L21" s="46">
        <f t="shared" si="1"/>
        <v>4590</v>
      </c>
      <c r="M21" s="45" t="s">
        <v>39</v>
      </c>
    </row>
    <row r="22" spans="1:13" s="31" customFormat="1" ht="15" customHeight="1">
      <c r="A22" s="44">
        <f t="shared" si="2"/>
        <v>15</v>
      </c>
      <c r="B22" s="45" t="s">
        <v>72</v>
      </c>
      <c r="C22" s="45" t="s">
        <v>85</v>
      </c>
      <c r="D22" s="45" t="s">
        <v>86</v>
      </c>
      <c r="E22" s="53" t="s">
        <v>23</v>
      </c>
      <c r="F22" s="45" t="s">
        <v>87</v>
      </c>
      <c r="G22" s="45">
        <v>25</v>
      </c>
      <c r="H22" s="46">
        <f>VLOOKUP(F22,'[1]N RANGA RAO'!$C$4:$D$161,2,FALSE)</f>
        <v>56</v>
      </c>
      <c r="I22" s="46">
        <f t="shared" si="0"/>
        <v>25</v>
      </c>
      <c r="J22" s="46">
        <f>VLOOKUP(F22,'[1]N RANGA RAO'!$C$4:$G$163,5,FALSE)</f>
        <v>0</v>
      </c>
      <c r="K22" s="46">
        <v>30</v>
      </c>
      <c r="L22" s="46">
        <f t="shared" si="1"/>
        <v>1455</v>
      </c>
      <c r="M22" s="45" t="s">
        <v>88</v>
      </c>
    </row>
    <row r="23" spans="1:13" s="31" customFormat="1" ht="15" customHeight="1">
      <c r="A23" s="58" t="s">
        <v>89</v>
      </c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50">
        <f>SUM(L8:L22)</f>
        <v>26004</v>
      </c>
      <c r="M23" s="54"/>
    </row>
    <row r="24" spans="1:13" s="39" customFormat="1" ht="33" customHeight="1">
      <c r="A24" s="55" t="s">
        <v>32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7"/>
    </row>
    <row r="25" spans="1:13" s="39" customFormat="1" ht="15" customHeight="1">
      <c r="A25" s="40"/>
      <c r="B25" s="40"/>
      <c r="C25" s="40"/>
      <c r="D25" s="40"/>
      <c r="E25" s="40"/>
      <c r="F25" s="40"/>
      <c r="G25" s="49">
        <f>SUM(G7:G23)</f>
        <v>430</v>
      </c>
      <c r="H25" s="40"/>
      <c r="I25" s="40"/>
      <c r="J25" s="40"/>
      <c r="K25" s="40"/>
      <c r="L25" s="40"/>
    </row>
    <row r="26" spans="1:13" s="39" customFormat="1" ht="15" customHeight="1">
      <c r="A26" s="40"/>
      <c r="B26" s="40"/>
      <c r="C26" s="40"/>
      <c r="D26" s="40"/>
      <c r="E26" s="40"/>
      <c r="F26" s="40"/>
      <c r="G26" s="47"/>
      <c r="H26" s="40"/>
      <c r="I26" s="40"/>
      <c r="J26" s="40"/>
      <c r="K26" s="40"/>
      <c r="L26" s="40"/>
    </row>
    <row r="27" spans="1:13" s="24" customFormat="1" ht="15" customHeight="1">
      <c r="A27" s="26" t="s">
        <v>22</v>
      </c>
      <c r="B27" s="37"/>
      <c r="C27" s="38"/>
      <c r="D27" s="38"/>
      <c r="E27" s="38"/>
      <c r="F27" s="33"/>
      <c r="G27" s="28"/>
      <c r="I27" s="30"/>
      <c r="J27" s="30"/>
      <c r="K27" s="30"/>
    </row>
    <row r="28" spans="1:13" s="24" customFormat="1" ht="15" customHeight="1">
      <c r="A28" s="26"/>
      <c r="B28" s="37"/>
      <c r="C28" s="38"/>
      <c r="D28" s="38"/>
      <c r="E28" s="38"/>
      <c r="F28" s="33"/>
      <c r="G28" s="28"/>
      <c r="I28" s="30"/>
      <c r="J28" s="30"/>
      <c r="K28" s="30"/>
    </row>
    <row r="29" spans="1:13" s="24" customFormat="1" ht="15" customHeight="1">
      <c r="A29" s="26"/>
      <c r="B29" s="37"/>
      <c r="C29" s="38"/>
      <c r="D29" s="38"/>
      <c r="E29" s="38"/>
      <c r="F29" s="33"/>
      <c r="G29" s="28"/>
      <c r="H29" s="30"/>
      <c r="I29" s="30"/>
      <c r="J29" s="30"/>
      <c r="K29" s="30"/>
    </row>
    <row r="30" spans="1:13" s="24" customFormat="1" ht="15" customHeight="1">
      <c r="A30" s="26" t="s">
        <v>3</v>
      </c>
      <c r="B30" s="37"/>
      <c r="C30" s="38"/>
      <c r="D30" s="38"/>
      <c r="E30" s="38"/>
      <c r="F30" s="33"/>
      <c r="G30" s="28"/>
      <c r="H30" s="30"/>
      <c r="I30" s="30"/>
      <c r="J30" s="30"/>
      <c r="K30" s="30"/>
    </row>
    <row r="31" spans="1:13" s="24" customFormat="1" ht="15" customHeight="1">
      <c r="A31" s="25"/>
      <c r="B31" s="37"/>
      <c r="C31" s="38"/>
      <c r="D31" s="38"/>
      <c r="E31" s="38"/>
      <c r="F31" s="33"/>
      <c r="G31" s="28"/>
      <c r="H31" s="30"/>
      <c r="I31" s="30"/>
      <c r="K31" s="30"/>
    </row>
    <row r="32" spans="1:13" s="24" customFormat="1" ht="15" customHeight="1">
      <c r="A32" s="25"/>
      <c r="B32" s="37"/>
      <c r="C32" s="38"/>
      <c r="D32" s="38"/>
      <c r="E32" s="38"/>
      <c r="F32" s="33"/>
      <c r="G32" s="28"/>
      <c r="H32" s="19"/>
      <c r="I32" s="19"/>
      <c r="J32" s="30"/>
      <c r="K32" s="19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</sheetData>
  <sortState ref="B8:L81">
    <sortCondition ref="B8:B81"/>
    <sortCondition ref="C8:C81"/>
  </sortState>
  <mergeCells count="2">
    <mergeCell ref="A24:L24"/>
    <mergeCell ref="A23:K23"/>
  </mergeCells>
  <conditionalFormatting sqref="C8:C22">
    <cfRule type="duplicateValues" dxfId="4" priority="36"/>
  </conditionalFormatting>
  <conditionalFormatting sqref="C7:C23">
    <cfRule type="duplicateValues" dxfId="3" priority="37"/>
    <cfRule type="duplicateValues" dxfId="2" priority="38"/>
  </conditionalFormatting>
  <conditionalFormatting sqref="C7:C23">
    <cfRule type="duplicateValues" dxfId="1" priority="39"/>
  </conditionalFormatting>
  <conditionalFormatting sqref="C7:C23">
    <cfRule type="duplicateValues" dxfId="0" priority="40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24:A26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2024-12-07T14:08:25Z</cp:lastPrinted>
  <dcterms:created xsi:type="dcterms:W3CDTF">2010-04-08T11:28:01Z</dcterms:created>
  <dcterms:modified xsi:type="dcterms:W3CDTF">2024-12-07T14:36:23Z</dcterms:modified>
</cp:coreProperties>
</file>