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Invoice!$A$3:$R$136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133" i="1" l="1"/>
  <c r="G133" i="1"/>
  <c r="J131" i="1"/>
  <c r="L131" i="1" s="1"/>
  <c r="L130" i="1"/>
  <c r="J130" i="1"/>
  <c r="J129" i="1"/>
  <c r="L129" i="1" s="1"/>
  <c r="J128" i="1"/>
  <c r="L128" i="1" s="1"/>
  <c r="J127" i="1"/>
  <c r="L127" i="1" s="1"/>
  <c r="J126" i="1"/>
  <c r="L126" i="1" s="1"/>
  <c r="J125" i="1"/>
  <c r="L125" i="1" s="1"/>
  <c r="J124" i="1"/>
  <c r="L124" i="1" s="1"/>
  <c r="J123" i="1"/>
  <c r="L123" i="1" s="1"/>
  <c r="L122" i="1"/>
  <c r="J122" i="1"/>
  <c r="J121" i="1"/>
  <c r="L121" i="1" s="1"/>
  <c r="J120" i="1"/>
  <c r="L120" i="1" s="1"/>
  <c r="J119" i="1"/>
  <c r="L119" i="1" s="1"/>
  <c r="J118" i="1"/>
  <c r="L118" i="1" s="1"/>
  <c r="J117" i="1"/>
  <c r="L117" i="1" s="1"/>
  <c r="J116" i="1"/>
  <c r="L116" i="1" s="1"/>
  <c r="J115" i="1"/>
  <c r="L115" i="1" s="1"/>
  <c r="L114" i="1"/>
  <c r="J114" i="1"/>
  <c r="J113" i="1"/>
  <c r="L113" i="1" s="1"/>
  <c r="J112" i="1"/>
  <c r="L112" i="1" s="1"/>
  <c r="J111" i="1"/>
  <c r="L111" i="1" s="1"/>
  <c r="J110" i="1"/>
  <c r="L110" i="1" s="1"/>
  <c r="J109" i="1"/>
  <c r="L109" i="1" s="1"/>
  <c r="J108" i="1"/>
  <c r="L108" i="1" s="1"/>
  <c r="J107" i="1"/>
  <c r="L107" i="1" s="1"/>
  <c r="L106" i="1"/>
  <c r="J106" i="1"/>
  <c r="J105" i="1"/>
  <c r="L105" i="1" s="1"/>
  <c r="J104" i="1"/>
  <c r="L104" i="1" s="1"/>
  <c r="J103" i="1"/>
  <c r="L103" i="1" s="1"/>
  <c r="J102" i="1"/>
  <c r="L102" i="1" s="1"/>
  <c r="J101" i="1"/>
  <c r="L101" i="1" s="1"/>
  <c r="J100" i="1"/>
  <c r="L100" i="1" s="1"/>
  <c r="J99" i="1"/>
  <c r="L99" i="1" s="1"/>
  <c r="L98" i="1"/>
  <c r="J98" i="1"/>
  <c r="J97" i="1"/>
  <c r="L97" i="1" s="1"/>
  <c r="J96" i="1"/>
  <c r="L96" i="1" s="1"/>
  <c r="J95" i="1"/>
  <c r="L95" i="1" s="1"/>
  <c r="J94" i="1"/>
  <c r="L94" i="1" s="1"/>
  <c r="J93" i="1"/>
  <c r="L93" i="1" s="1"/>
  <c r="J92" i="1"/>
  <c r="L92" i="1" s="1"/>
  <c r="J91" i="1"/>
  <c r="L91" i="1" s="1"/>
  <c r="L90" i="1"/>
  <c r="J90" i="1"/>
  <c r="J89" i="1"/>
  <c r="L89" i="1" s="1"/>
  <c r="J88" i="1"/>
  <c r="L88" i="1" s="1"/>
  <c r="J87" i="1"/>
  <c r="L87" i="1" s="1"/>
  <c r="J86" i="1"/>
  <c r="L86" i="1" s="1"/>
  <c r="J85" i="1"/>
  <c r="L85" i="1" s="1"/>
  <c r="J84" i="1"/>
  <c r="L84" i="1" s="1"/>
  <c r="J83" i="1"/>
  <c r="L83" i="1" s="1"/>
  <c r="L82" i="1"/>
  <c r="J82" i="1"/>
  <c r="J81" i="1"/>
  <c r="L81" i="1" s="1"/>
  <c r="J80" i="1"/>
  <c r="L80" i="1" s="1"/>
  <c r="J79" i="1"/>
  <c r="L79" i="1" s="1"/>
  <c r="J78" i="1"/>
  <c r="L78" i="1" s="1"/>
  <c r="J77" i="1"/>
  <c r="L77" i="1" s="1"/>
  <c r="J76" i="1"/>
  <c r="L76" i="1" s="1"/>
  <c r="J75" i="1"/>
  <c r="L75" i="1" s="1"/>
  <c r="L74" i="1"/>
  <c r="J74" i="1"/>
  <c r="J73" i="1"/>
  <c r="L73" i="1" s="1"/>
  <c r="J72" i="1"/>
  <c r="L72" i="1" s="1"/>
  <c r="J71" i="1"/>
  <c r="L71" i="1" s="1"/>
  <c r="J70" i="1"/>
  <c r="L70" i="1" s="1"/>
  <c r="J69" i="1"/>
  <c r="L69" i="1" s="1"/>
  <c r="J68" i="1"/>
  <c r="L68" i="1" s="1"/>
  <c r="J67" i="1"/>
  <c r="L67" i="1" s="1"/>
  <c r="L66" i="1"/>
  <c r="J66" i="1"/>
  <c r="J65" i="1"/>
  <c r="L65" i="1" s="1"/>
  <c r="J64" i="1"/>
  <c r="L64" i="1" s="1"/>
  <c r="J63" i="1"/>
  <c r="L63" i="1" s="1"/>
  <c r="J62" i="1"/>
  <c r="L62" i="1" s="1"/>
  <c r="J61" i="1"/>
  <c r="L61" i="1" s="1"/>
  <c r="J60" i="1"/>
  <c r="L60" i="1" s="1"/>
  <c r="J59" i="1"/>
  <c r="L59" i="1" s="1"/>
  <c r="L58" i="1"/>
  <c r="J58" i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L50" i="1"/>
  <c r="J50" i="1"/>
  <c r="J49" i="1"/>
  <c r="L49" i="1" s="1"/>
  <c r="J48" i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L42" i="1"/>
  <c r="J42" i="1"/>
  <c r="J41" i="1"/>
  <c r="L41" i="1" s="1"/>
  <c r="J40" i="1"/>
  <c r="L40" i="1" s="1"/>
  <c r="J39" i="1"/>
  <c r="L39" i="1" s="1"/>
  <c r="J38" i="1"/>
  <c r="L38" i="1" s="1"/>
  <c r="J37" i="1"/>
  <c r="L37" i="1" s="1"/>
  <c r="J36" i="1"/>
  <c r="L36" i="1" s="1"/>
  <c r="J35" i="1"/>
  <c r="L35" i="1" s="1"/>
  <c r="L34" i="1"/>
  <c r="J34" i="1"/>
  <c r="J33" i="1"/>
  <c r="L33" i="1" s="1"/>
  <c r="J32" i="1"/>
  <c r="L32" i="1" s="1"/>
  <c r="J31" i="1"/>
  <c r="L31" i="1" s="1"/>
  <c r="J30" i="1"/>
  <c r="L30" i="1" s="1"/>
  <c r="J29" i="1"/>
  <c r="L29" i="1" s="1"/>
  <c r="J28" i="1"/>
  <c r="L28" i="1" s="1"/>
  <c r="J27" i="1"/>
  <c r="L27" i="1" s="1"/>
  <c r="L26" i="1"/>
  <c r="J26" i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L12" i="1"/>
  <c r="J12" i="1"/>
  <c r="J11" i="1"/>
  <c r="L11" i="1" s="1"/>
  <c r="J10" i="1"/>
  <c r="L10" i="1" s="1"/>
  <c r="J9" i="1"/>
  <c r="L9" i="1" s="1"/>
  <c r="J8" i="1"/>
  <c r="L8" i="1" s="1"/>
  <c r="J7" i="1"/>
  <c r="L7" i="1" s="1"/>
  <c r="J6" i="1"/>
  <c r="L6" i="1" s="1"/>
  <c r="J5" i="1"/>
  <c r="L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J4" i="1"/>
  <c r="L4" i="1" s="1"/>
  <c r="L132" i="1" l="1"/>
  <c r="L2" i="2" l="1"/>
  <c r="B2" i="2" l="1"/>
</calcChain>
</file>

<file path=xl/sharedStrings.xml><?xml version="1.0" encoding="utf-8"?>
<sst xmlns="http://schemas.openxmlformats.org/spreadsheetml/2006/main" count="812" uniqueCount="477">
  <si>
    <t>SL.</t>
  </si>
  <si>
    <t>DATE</t>
  </si>
  <si>
    <t>LR NO.</t>
  </si>
  <si>
    <t>DESTINATION</t>
  </si>
  <si>
    <t>CASE</t>
  </si>
  <si>
    <t>WEIGHT</t>
  </si>
  <si>
    <t>RATE</t>
  </si>
  <si>
    <t>LR CH.</t>
  </si>
  <si>
    <t>AMT.</t>
  </si>
  <si>
    <t>GST to be paid by Consignor under Reverse Charge Mechanism (RCM) as per GST</t>
  </si>
  <si>
    <t>Thanking you for your business.
PRAGATI LOGISTICS</t>
  </si>
  <si>
    <t>PARTY NAME</t>
  </si>
  <si>
    <t>FROM</t>
  </si>
  <si>
    <t>INV. NO.</t>
  </si>
  <si>
    <t>REMARKS</t>
  </si>
  <si>
    <t>CTC</t>
  </si>
  <si>
    <t>BARIPADA</t>
  </si>
  <si>
    <t>SRIKRUSHNA AGENCY</t>
  </si>
  <si>
    <t>RAJU CYCLE STORE</t>
  </si>
  <si>
    <t>NACHUNI</t>
  </si>
  <si>
    <t>JARKA</t>
  </si>
  <si>
    <t>BANKI</t>
  </si>
  <si>
    <t>BHADRAK</t>
  </si>
  <si>
    <t>MJK PAINTS</t>
  </si>
  <si>
    <t>RAIRANGPUR</t>
  </si>
  <si>
    <t>LAVIK INTERNATIONAL</t>
  </si>
  <si>
    <t>KANTABANA</t>
  </si>
  <si>
    <t>JAGATSINGHPUR</t>
  </si>
  <si>
    <t>0</t>
  </si>
  <si>
    <t>RETURN LR</t>
  </si>
  <si>
    <t>RAJLAXMI TRADERS</t>
  </si>
  <si>
    <t>30/4/2025</t>
  </si>
  <si>
    <t>JA/17</t>
  </si>
  <si>
    <t>not add in bill by senapati babu</t>
  </si>
  <si>
    <t>INVOICE
PRAGATI LOGISTICS,
SAMANTA SAHI KHUNTIA LANE,8984191006
GST No: 21AGHPB9356M1Z9</t>
  </si>
  <si>
    <t>PATTAMUNDAI</t>
  </si>
  <si>
    <t>KODALA</t>
  </si>
  <si>
    <t>ADITYA TRADERS</t>
  </si>
  <si>
    <t>MANOJ HARDWARE STORE</t>
  </si>
  <si>
    <t>JYOTSHNA PAINTS</t>
  </si>
  <si>
    <t>CUTTACK</t>
  </si>
  <si>
    <t>RAIKIA</t>
  </si>
  <si>
    <t>PARADEEP</t>
  </si>
  <si>
    <t>PALLAHARA</t>
  </si>
  <si>
    <t>JAGANNATH ENTERPRISES</t>
  </si>
  <si>
    <t>CHAUDAKULATA</t>
  </si>
  <si>
    <t>YGP COLOUR WORLD</t>
  </si>
  <si>
    <t>PIPILI</t>
  </si>
  <si>
    <t>DWIBEDY ENTERPRISES</t>
  </si>
  <si>
    <t>RAGADI</t>
  </si>
  <si>
    <t>JATNI</t>
  </si>
  <si>
    <t>KARANJIA</t>
  </si>
  <si>
    <t>UDALA</t>
  </si>
  <si>
    <t>PATRAPADA</t>
  </si>
  <si>
    <t>REMUNA</t>
  </si>
  <si>
    <t>DHENKANAL</t>
  </si>
  <si>
    <t>SHREE JAGANNATH SALES</t>
  </si>
  <si>
    <t>KARTIK TRADERS</t>
  </si>
  <si>
    <t>SERAGADA</t>
  </si>
  <si>
    <t>GANDALA</t>
  </si>
  <si>
    <t>TARINI CHARAN PANDA AND SONS</t>
  </si>
  <si>
    <t>NIRAKARPUR</t>
  </si>
  <si>
    <t>MAA TARINI ENTERPRISES</t>
  </si>
  <si>
    <t>DD.CH.</t>
  </si>
  <si>
    <t>SAHOO PAINTS</t>
  </si>
  <si>
    <t xml:space="preserve">LAXMI BHANDAR </t>
  </si>
  <si>
    <t>KULANA</t>
  </si>
  <si>
    <t>MANORAMA HARDWARE AND PAINTS</t>
  </si>
  <si>
    <t>GOLANTHAR</t>
  </si>
  <si>
    <t>PATRO PAINTS</t>
  </si>
  <si>
    <t>MAHANGA</t>
  </si>
  <si>
    <t>MAA HINGULA HARDWARE</t>
  </si>
  <si>
    <t>MAHAMADPUR</t>
  </si>
  <si>
    <t>RADHA GOBINDA HARDWARE AND PAINTS</t>
  </si>
  <si>
    <t>CHARAMPA</t>
  </si>
  <si>
    <t>MALLICK DISTRIBUTORS</t>
  </si>
  <si>
    <t>SABAT GENERAL AND PAINTS STORE</t>
  </si>
  <si>
    <t>BOIPARIGUDA</t>
  </si>
  <si>
    <t>MAHARANA PLUMBING AND HARDWARE</t>
  </si>
  <si>
    <t>POPULAR AUTO PAINTS</t>
  </si>
  <si>
    <t>DERA</t>
  </si>
  <si>
    <t>SAHOO HARDWARE</t>
  </si>
  <si>
    <t>PATRA HARDWARE STORE</t>
  </si>
  <si>
    <t>UMERKOT</t>
  </si>
  <si>
    <t>MAHIDHARPUR</t>
  </si>
  <si>
    <t>ASHOK PAINTS AND HW SHOP</t>
  </si>
  <si>
    <t>GUNUPUR</t>
  </si>
  <si>
    <t xml:space="preserve">SRI LOKNATH HARDWARE AND PAINTS </t>
  </si>
  <si>
    <t>BHUBANESWAR</t>
  </si>
  <si>
    <t>RENGALI ANGUL</t>
  </si>
  <si>
    <t>BAJRANGI PAINTS AND HARDWARE</t>
  </si>
  <si>
    <t>DEOGARH</t>
  </si>
  <si>
    <t>SHAMBHUNATH HARDWARE WORLD</t>
  </si>
  <si>
    <t>BAJAPUR</t>
  </si>
  <si>
    <t>BUDHAMBA</t>
  </si>
  <si>
    <t>MAHALAXMI BHANDAR</t>
  </si>
  <si>
    <t>RANAPUR</t>
  </si>
  <si>
    <t>MAA HADABAI HARDWARE STORE</t>
  </si>
  <si>
    <t>SWAIN TRADERS</t>
  </si>
  <si>
    <t>GURUKRIPA HARDWARE STORE</t>
  </si>
  <si>
    <t>MAA ENTERPRISES</t>
  </si>
  <si>
    <t>PODAGARH</t>
  </si>
  <si>
    <t>SHANTI ENTERPRISES</t>
  </si>
  <si>
    <t xml:space="preserve">To,
M/S ZAR METAMORPHOSE COMBINE
Address: PLOT-12, INDUSTRIAL ESTATE, 
BILASPUR ROAD, RAWABHATAPUR,
 RAIPUR-492003, CHHATISGARH
GST No: 22AABCZ3794L1ZW
</t>
  </si>
  <si>
    <t>Declaration � Kindly verify and confirm before  20/03/2026</t>
  </si>
  <si>
    <t>25/2/2026</t>
  </si>
  <si>
    <t>PL/JA/19719</t>
  </si>
  <si>
    <t>2078</t>
  </si>
  <si>
    <t>14/2/2026</t>
  </si>
  <si>
    <t>PL/JA/19261</t>
  </si>
  <si>
    <t>2001</t>
  </si>
  <si>
    <t>ANIL DAS</t>
  </si>
  <si>
    <t>03/2/2026</t>
  </si>
  <si>
    <t>PL/JA/18620</t>
  </si>
  <si>
    <t>1937</t>
  </si>
  <si>
    <t>DOLASAHI</t>
  </si>
  <si>
    <t>ANNAPURNA PAINTS</t>
  </si>
  <si>
    <t>11/2/2026</t>
  </si>
  <si>
    <t>PL/JA/19204</t>
  </si>
  <si>
    <t>1984</t>
  </si>
  <si>
    <t>PL/JA/18631</t>
  </si>
  <si>
    <t>1946</t>
  </si>
  <si>
    <t>B S TRADERS</t>
  </si>
  <si>
    <t>PL/JA/18635</t>
  </si>
  <si>
    <t>1935</t>
  </si>
  <si>
    <t>BAINSIRIA</t>
  </si>
  <si>
    <t>05/2/2026</t>
  </si>
  <si>
    <t>PL/JA/18795</t>
  </si>
  <si>
    <t>1958</t>
  </si>
  <si>
    <t>06/2/2026</t>
  </si>
  <si>
    <t>PL/JA/18935</t>
  </si>
  <si>
    <t>1969</t>
  </si>
  <si>
    <t>17/2/2026</t>
  </si>
  <si>
    <t>PL/JA/19371</t>
  </si>
  <si>
    <t>2013</t>
  </si>
  <si>
    <t>20/2/2026</t>
  </si>
  <si>
    <t>PL/JA/19527</t>
  </si>
  <si>
    <t>2054</t>
  </si>
  <si>
    <t>JAGAMARA</t>
  </si>
  <si>
    <t>BAZRANGI CONSTRUCTIONS</t>
  </si>
  <si>
    <t>13/2/2026</t>
  </si>
  <si>
    <t>PL/JA/19192</t>
  </si>
  <si>
    <t>2000</t>
  </si>
  <si>
    <t>CHANDIKHOL</t>
  </si>
  <si>
    <t>BHARATI AGENCY</t>
  </si>
  <si>
    <t>PL/JA/19372</t>
  </si>
  <si>
    <t>2008</t>
  </si>
  <si>
    <t>12/2/2026</t>
  </si>
  <si>
    <t>PL/JA/19087</t>
  </si>
  <si>
    <t>1990</t>
  </si>
  <si>
    <t>TANGI</t>
  </si>
  <si>
    <t>BIKRAM CHHOTARAY</t>
  </si>
  <si>
    <t>PL/JA/18650</t>
  </si>
  <si>
    <t>1930</t>
  </si>
  <si>
    <t>MANDAR BASTA</t>
  </si>
  <si>
    <t>BISWAKARMA SANITARY AND PAINTS</t>
  </si>
  <si>
    <t>04/2/2026</t>
  </si>
  <si>
    <t>PL/JA/18660</t>
  </si>
  <si>
    <t>1950</t>
  </si>
  <si>
    <t>23/2/2026</t>
  </si>
  <si>
    <t>PL/JA/19640</t>
  </si>
  <si>
    <t>2068</t>
  </si>
  <si>
    <t>CHAKADOLA HARDWARE</t>
  </si>
  <si>
    <t>PL/JA/19529</t>
  </si>
  <si>
    <t>2048</t>
  </si>
  <si>
    <t>RIAMAL</t>
  </si>
  <si>
    <t>CHANDAN DWIVED</t>
  </si>
  <si>
    <t>24/2/2026</t>
  </si>
  <si>
    <t>PL/JA/19676</t>
  </si>
  <si>
    <t>2074</t>
  </si>
  <si>
    <t>PL/JA/19497</t>
  </si>
  <si>
    <t>2050</t>
  </si>
  <si>
    <t>CHANDAN ELECTRICAL &amp; PAINTS</t>
  </si>
  <si>
    <t>PL/JA/18758</t>
  </si>
  <si>
    <t>1961</t>
  </si>
  <si>
    <t>19/2/2026</t>
  </si>
  <si>
    <t>PL/JA/19454</t>
  </si>
  <si>
    <t>2039</t>
  </si>
  <si>
    <t>PL/JA/19934</t>
  </si>
  <si>
    <t>2004</t>
  </si>
  <si>
    <t>PL/JA/19038</t>
  </si>
  <si>
    <t>1952</t>
  </si>
  <si>
    <t>28/2/2026</t>
  </si>
  <si>
    <t>PL/JA/19957</t>
  </si>
  <si>
    <t>2103</t>
  </si>
  <si>
    <t>KHURDA</t>
  </si>
  <si>
    <t>GANESH HARDWARE AND COLOUR</t>
  </si>
  <si>
    <t>PL/JA/18724</t>
  </si>
  <si>
    <t>1932</t>
  </si>
  <si>
    <t>ANGUL</t>
  </si>
  <si>
    <t>GARNAIK CONSTRUCTION</t>
  </si>
  <si>
    <t>PL/JA/18630</t>
  </si>
  <si>
    <t>1927</t>
  </si>
  <si>
    <t>PATTAPUR</t>
  </si>
  <si>
    <t>PL/JA/19170</t>
  </si>
  <si>
    <t>1994</t>
  </si>
  <si>
    <t>PL/JA/19747</t>
  </si>
  <si>
    <t>1265</t>
  </si>
  <si>
    <t>26/2/2026</t>
  </si>
  <si>
    <t>PL/JA/19799</t>
  </si>
  <si>
    <t>2087</t>
  </si>
  <si>
    <t>01/2/2026</t>
  </si>
  <si>
    <t>PL/JA/18476</t>
  </si>
  <si>
    <t>1919</t>
  </si>
  <si>
    <t>KORAPUT</t>
  </si>
  <si>
    <t>J P HARDWARE</t>
  </si>
  <si>
    <t>07/2/2026</t>
  </si>
  <si>
    <t>PL/JA/18989</t>
  </si>
  <si>
    <t>1968</t>
  </si>
  <si>
    <t>PL/JA/18581</t>
  </si>
  <si>
    <t>1916</t>
  </si>
  <si>
    <t>PL/JA/19798</t>
  </si>
  <si>
    <t>2085</t>
  </si>
  <si>
    <t>BERHAMPUR</t>
  </si>
  <si>
    <t>JAMMULA NEELKANTAM AND SONS</t>
  </si>
  <si>
    <t>PL/JA/19072</t>
  </si>
  <si>
    <t>1981</t>
  </si>
  <si>
    <t>DHALAPATHAR</t>
  </si>
  <si>
    <t>JAY JAGANNATH TRADERS</t>
  </si>
  <si>
    <t>PL/JA/19643</t>
  </si>
  <si>
    <t>2069</t>
  </si>
  <si>
    <t>PL/JA/18828</t>
  </si>
  <si>
    <t>1962</t>
  </si>
  <si>
    <t>PL/JA/19104</t>
  </si>
  <si>
    <t>1989</t>
  </si>
  <si>
    <t>02/2/2026</t>
  </si>
  <si>
    <t>PL/JA/18614</t>
  </si>
  <si>
    <t>1912</t>
  </si>
  <si>
    <t>SORO</t>
  </si>
  <si>
    <t>KALINGA TRADING CO</t>
  </si>
  <si>
    <t>PL/JA/18830</t>
  </si>
  <si>
    <t>1963</t>
  </si>
  <si>
    <t>PL/JA/18723</t>
  </si>
  <si>
    <t>1951</t>
  </si>
  <si>
    <t>PL/JA/19361</t>
  </si>
  <si>
    <t>2022</t>
  </si>
  <si>
    <t>10/2/2026</t>
  </si>
  <si>
    <t>PL/JA/19006</t>
  </si>
  <si>
    <t>1979</t>
  </si>
  <si>
    <t>KHAN ENTERPRISES</t>
  </si>
  <si>
    <t>PL/JA/19474</t>
  </si>
  <si>
    <t>2032</t>
  </si>
  <si>
    <t>PL/JA/19478</t>
  </si>
  <si>
    <t>2041</t>
  </si>
  <si>
    <t>PL/JA/20022</t>
  </si>
  <si>
    <t>2099</t>
  </si>
  <si>
    <t>PL/JA/19359</t>
  </si>
  <si>
    <t>2015</t>
  </si>
  <si>
    <t>PL/JA/19449</t>
  </si>
  <si>
    <t>2030</t>
  </si>
  <si>
    <t>K NUAGAON</t>
  </si>
  <si>
    <t>MAA ADISHAKTI ENTERPRISES</t>
  </si>
  <si>
    <t>PL/JA/19105</t>
  </si>
  <si>
    <t>1986</t>
  </si>
  <si>
    <t>RAMNAGAR</t>
  </si>
  <si>
    <t>MAA DURGA STORE</t>
  </si>
  <si>
    <t>PL/JA/20146</t>
  </si>
  <si>
    <t>2109</t>
  </si>
  <si>
    <t>RAJNAGAR</t>
  </si>
  <si>
    <t>PL/JA/19418</t>
  </si>
  <si>
    <t>2033</t>
  </si>
  <si>
    <t>PL/JA/18764</t>
  </si>
  <si>
    <t>1934</t>
  </si>
  <si>
    <t>NTPC KANIHA</t>
  </si>
  <si>
    <t>PL/JA/18878</t>
  </si>
  <si>
    <t>1974</t>
  </si>
  <si>
    <t>BALIPATANA</t>
  </si>
  <si>
    <t>MAA KOCHILAI PAINTS AND HARDWARES</t>
  </si>
  <si>
    <t>09/2/2026</t>
  </si>
  <si>
    <t>PL/JA/18964</t>
  </si>
  <si>
    <t>1977</t>
  </si>
  <si>
    <t>GANDIBED</t>
  </si>
  <si>
    <t>MAA MANGALA TRADERS</t>
  </si>
  <si>
    <t>PL/JA/18827</t>
  </si>
  <si>
    <t>1960</t>
  </si>
  <si>
    <t>TULU GANJAM</t>
  </si>
  <si>
    <t>MAA SIDHABHAIRABI HARDWARE STORE</t>
  </si>
  <si>
    <t>PL/JA/18859</t>
  </si>
  <si>
    <t>1953</t>
  </si>
  <si>
    <t>MAA TARINI AGENCY</t>
  </si>
  <si>
    <t>PL/JA/18651</t>
  </si>
  <si>
    <t>1928</t>
  </si>
  <si>
    <t>PL/JA/18937</t>
  </si>
  <si>
    <t>1973</t>
  </si>
  <si>
    <t>SUJANPUR</t>
  </si>
  <si>
    <t>MAA VARIETY</t>
  </si>
  <si>
    <t>PL/JA/19370</t>
  </si>
  <si>
    <t>2024</t>
  </si>
  <si>
    <t>PL/JA/18696</t>
  </si>
  <si>
    <t>1926</t>
  </si>
  <si>
    <t>PL/JA/19535</t>
  </si>
  <si>
    <t>2046</t>
  </si>
  <si>
    <t>TUBEY</t>
  </si>
  <si>
    <t>MAHAVEER HARDWARE PAINTS AND ELECTRICAL</t>
  </si>
  <si>
    <t>PL/JA/18774</t>
  </si>
  <si>
    <t>1947</t>
  </si>
  <si>
    <t>PL/JA/18779</t>
  </si>
  <si>
    <t>1956</t>
  </si>
  <si>
    <t>CHARICHHAK</t>
  </si>
  <si>
    <t>PL/JA/19530</t>
  </si>
  <si>
    <t>2053</t>
  </si>
  <si>
    <t>PL/JA/18960</t>
  </si>
  <si>
    <t>1975</t>
  </si>
  <si>
    <t>PL/JA/18686</t>
  </si>
  <si>
    <t>1942</t>
  </si>
  <si>
    <t>PL/JA/19632</t>
  </si>
  <si>
    <t>2059</t>
  </si>
  <si>
    <t>PL/JA/19749</t>
  </si>
  <si>
    <t>2080</t>
  </si>
  <si>
    <t>NILANCHAL PANDA</t>
  </si>
  <si>
    <t>PL/JA/18573</t>
  </si>
  <si>
    <t>1931</t>
  </si>
  <si>
    <t>NAUGAON</t>
  </si>
  <si>
    <t>NIRMALA TRADERS</t>
  </si>
  <si>
    <t>PL/JA/19736</t>
  </si>
  <si>
    <t>1258/1263</t>
  </si>
  <si>
    <t>THAKURMUNDA</t>
  </si>
  <si>
    <t>OMM SAIRAM HARDWARE</t>
  </si>
  <si>
    <t>21/2/2026</t>
  </si>
  <si>
    <t>PL/JA/19560</t>
  </si>
  <si>
    <t>2044</t>
  </si>
  <si>
    <t>PABITRA SWADESHI KENDAR</t>
  </si>
  <si>
    <t>PL/JA/19259</t>
  </si>
  <si>
    <t>1998</t>
  </si>
  <si>
    <t>ABDALPUR</t>
  </si>
  <si>
    <t>PANDA PAINTS ENTERPRISES</t>
  </si>
  <si>
    <t>16/2/2026</t>
  </si>
  <si>
    <t>PL/JA/19309</t>
  </si>
  <si>
    <t>1224</t>
  </si>
  <si>
    <t>PL/JA/19833</t>
  </si>
  <si>
    <t>2084</t>
  </si>
  <si>
    <t>15/2/2026</t>
  </si>
  <si>
    <t>PL/JA/19262</t>
  </si>
  <si>
    <t>2006</t>
  </si>
  <si>
    <t>PL/JA/19169</t>
  </si>
  <si>
    <t>1995</t>
  </si>
  <si>
    <t>PL/JA/18621</t>
  </si>
  <si>
    <t>1918</t>
  </si>
  <si>
    <t>PIYUSH PAINTS AND HW</t>
  </si>
  <si>
    <t>PL/JA/19475</t>
  </si>
  <si>
    <t>2037</t>
  </si>
  <si>
    <t>PL/JA/19159</t>
  </si>
  <si>
    <t>1988</t>
  </si>
  <si>
    <t>GUDIA KATENI</t>
  </si>
  <si>
    <t>POPULAR SANITARY AND PAINTS</t>
  </si>
  <si>
    <t>PL/JA/19066</t>
  </si>
  <si>
    <t>1983</t>
  </si>
  <si>
    <t>BOINDA</t>
  </si>
  <si>
    <t>PRADHAN ENTERPRISES</t>
  </si>
  <si>
    <t>PL/JA/19493</t>
  </si>
  <si>
    <t>1244</t>
  </si>
  <si>
    <t>PUPUN HARDWARE STORE</t>
  </si>
  <si>
    <t>PL/JA/18659</t>
  </si>
  <si>
    <t>1949</t>
  </si>
  <si>
    <t>PL/JA/19446</t>
  </si>
  <si>
    <t>2038</t>
  </si>
  <si>
    <t>PL/JA/19718</t>
  </si>
  <si>
    <t>2076</t>
  </si>
  <si>
    <t>GOPINATHPUR</t>
  </si>
  <si>
    <t>RAGHUNATH STORE</t>
  </si>
  <si>
    <t>PL/JA/19088</t>
  </si>
  <si>
    <t>1991</t>
  </si>
  <si>
    <t>RAJALAXMI TRADERS</t>
  </si>
  <si>
    <t>PL/JA/19496</t>
  </si>
  <si>
    <t>2052</t>
  </si>
  <si>
    <t>PL/JA/19498</t>
  </si>
  <si>
    <t>2049</t>
  </si>
  <si>
    <t>JA/248</t>
  </si>
  <si>
    <t>1643</t>
  </si>
  <si>
    <t>KANDHAMAL</t>
  </si>
  <si>
    <t>PL/JA/19416</t>
  </si>
  <si>
    <t>2027</t>
  </si>
  <si>
    <t>S S ENTERPRISES</t>
  </si>
  <si>
    <t>PL/JA/19168</t>
  </si>
  <si>
    <t>1999</t>
  </si>
  <si>
    <t>PL/JA/19532</t>
  </si>
  <si>
    <t>2007</t>
  </si>
  <si>
    <t>PL/JA/19037</t>
  </si>
  <si>
    <t>1980</t>
  </si>
  <si>
    <t>PL/MA/11364</t>
  </si>
  <si>
    <t>1913</t>
  </si>
  <si>
    <t>PL/JA/18734</t>
  </si>
  <si>
    <t>1936</t>
  </si>
  <si>
    <t>PL/JA/18759</t>
  </si>
  <si>
    <t>1959</t>
  </si>
  <si>
    <t>SAPTASAJYA</t>
  </si>
  <si>
    <t>SAHOO TRADERS</t>
  </si>
  <si>
    <t>PL/JA/18627</t>
  </si>
  <si>
    <t>1929</t>
  </si>
  <si>
    <t>SAHOO VARIETY STORE</t>
  </si>
  <si>
    <t>PL/JA/18661</t>
  </si>
  <si>
    <t>1925</t>
  </si>
  <si>
    <t>SAI SAKTI HARDWARE STORE</t>
  </si>
  <si>
    <t>PL/JA/19320</t>
  </si>
  <si>
    <t>1225</t>
  </si>
  <si>
    <t>PL/JA/19358</t>
  </si>
  <si>
    <t>2010</t>
  </si>
  <si>
    <t>SAMBHUNATH HARDWARE WORLD</t>
  </si>
  <si>
    <t>PL/JA/19464</t>
  </si>
  <si>
    <t>2045</t>
  </si>
  <si>
    <t>SANJAY KUMAR BALIARSINGH</t>
  </si>
  <si>
    <t>PL/JA/19499</t>
  </si>
  <si>
    <t>2047</t>
  </si>
  <si>
    <t>PURI</t>
  </si>
  <si>
    <t>SATYA HARDWARE AND SANITARY STORE</t>
  </si>
  <si>
    <t>PL/JA/18761</t>
  </si>
  <si>
    <t>1954</t>
  </si>
  <si>
    <t>PL/JA/18709</t>
  </si>
  <si>
    <t>1948</t>
  </si>
  <si>
    <t>PL/JA/18615</t>
  </si>
  <si>
    <t>1933</t>
  </si>
  <si>
    <t>GOBINDPUR</t>
  </si>
  <si>
    <t>SHREE ENTERPRISES</t>
  </si>
  <si>
    <t>PL/JA/19630</t>
  </si>
  <si>
    <t>2064</t>
  </si>
  <si>
    <t>PL/JA/19894</t>
  </si>
  <si>
    <t>2095</t>
  </si>
  <si>
    <t>KUHIKA</t>
  </si>
  <si>
    <t>SHREE GANESH PAINTS</t>
  </si>
  <si>
    <t>PL/JA/19953</t>
  </si>
  <si>
    <t>2128</t>
  </si>
  <si>
    <t>PL/JA/19343</t>
  </si>
  <si>
    <t>2009</t>
  </si>
  <si>
    <t>PL/JA/19422</t>
  </si>
  <si>
    <t>2026</t>
  </si>
  <si>
    <t>PL/JA/19652</t>
  </si>
  <si>
    <t>2057</t>
  </si>
  <si>
    <t>VIKRAMPUR</t>
  </si>
  <si>
    <t>SHREE LAXMI FCI</t>
  </si>
  <si>
    <t>PL/JA/18567</t>
  </si>
  <si>
    <t>1943/1945</t>
  </si>
  <si>
    <t>PL/JA/19089</t>
  </si>
  <si>
    <t>1985/1987</t>
  </si>
  <si>
    <t>PL/JA/19421</t>
  </si>
  <si>
    <t>2034</t>
  </si>
  <si>
    <t>PL/JA/19642</t>
  </si>
  <si>
    <t>2070</t>
  </si>
  <si>
    <t>PL/JA/19677</t>
  </si>
  <si>
    <t>2062</t>
  </si>
  <si>
    <t>TIKABALI</t>
  </si>
  <si>
    <t>SRI RAM AGENCY</t>
  </si>
  <si>
    <t>PL/JA/18736</t>
  </si>
  <si>
    <t>1955</t>
  </si>
  <si>
    <t>BRAHMABARADA</t>
  </si>
  <si>
    <t>SRI RAM PAINTS</t>
  </si>
  <si>
    <t>PL/JA/18619</t>
  </si>
  <si>
    <t>1915</t>
  </si>
  <si>
    <t>PL/JA/18961</t>
  </si>
  <si>
    <t>1976</t>
  </si>
  <si>
    <t>PL/JA/19133</t>
  </si>
  <si>
    <t>1992</t>
  </si>
  <si>
    <t>PL/JA/19762</t>
  </si>
  <si>
    <t>2077</t>
  </si>
  <si>
    <t>27/2/2026</t>
  </si>
  <si>
    <t>PL/JA/19868</t>
  </si>
  <si>
    <t>2086</t>
  </si>
  <si>
    <t>JA/249</t>
  </si>
  <si>
    <t>NARSINGHPUR</t>
  </si>
  <si>
    <t>PL/JA/18691</t>
  </si>
  <si>
    <t>1941</t>
  </si>
  <si>
    <t>PL/JA/20091</t>
  </si>
  <si>
    <t>2094</t>
  </si>
  <si>
    <t>PL/JA/18557</t>
  </si>
  <si>
    <t>1907</t>
  </si>
  <si>
    <t>UJALESWARI TRADERS</t>
  </si>
  <si>
    <t>PL/JA/18477</t>
  </si>
  <si>
    <t>1914</t>
  </si>
  <si>
    <t>NABARANGPUR</t>
  </si>
  <si>
    <t>UMA HARDWARE</t>
  </si>
  <si>
    <t>PL/JA/18525</t>
  </si>
  <si>
    <t>1922</t>
  </si>
  <si>
    <t>PL/JA/19455</t>
  </si>
  <si>
    <t>2035</t>
  </si>
  <si>
    <t>PL/JA/18940</t>
  </si>
  <si>
    <t>1978</t>
  </si>
  <si>
    <t>(RUPEES TWO LAKH TWENTY TWO THOUSAND FIVE HUNDRED NINETY ONE ONLY)</t>
  </si>
  <si>
    <t>Bill Date: 28/02/2026
Bill No : 27923
Total Amount: 222591.00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</si>
</sst>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9"/>
      <color rgb="FF3E4B5B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86">
    <xf numFmtId="0" fontId="0" fillId="0" borderId="0" xfId="0" applyNumberFormat="1" applyFont="1"/>
    <xf numFmtId="0" fontId="1" fillId="2" borderId="0" xfId="0" applyNumberFormat="1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3" borderId="1" xfId="0" applyNumberFormat="1" applyFont="1" applyFill="1" applyBorder="1"/>
    <xf numFmtId="0" fontId="0" fillId="0" borderId="1" xfId="0" applyNumberFormat="1" applyFont="1" applyBorder="1" applyAlignment="1"/>
    <xf numFmtId="0" fontId="0" fillId="0" borderId="0" xfId="0" applyNumberFormat="1"/>
    <xf numFmtId="0" fontId="1" fillId="2" borderId="0" xfId="0" applyNumberFormat="1" applyFont="1" applyFill="1" applyAlignment="1">
      <alignment vertical="center" wrapText="1"/>
    </xf>
    <xf numFmtId="2" fontId="1" fillId="2" borderId="0" xfId="0" applyNumberFormat="1" applyFont="1" applyFill="1" applyAlignment="1">
      <alignment vertical="center" wrapText="1"/>
    </xf>
    <xf numFmtId="2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vertical="center"/>
    </xf>
    <xf numFmtId="164" fontId="1" fillId="2" borderId="0" xfId="0" applyNumberFormat="1" applyFont="1" applyFill="1" applyAlignment="1">
      <alignment vertical="center" wrapText="1"/>
    </xf>
    <xf numFmtId="0" fontId="3" fillId="2" borderId="0" xfId="0" applyNumberFormat="1" applyFont="1" applyFill="1" applyAlignment="1">
      <alignment vertical="center" wrapText="1"/>
    </xf>
    <xf numFmtId="0" fontId="4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Alignment="1">
      <alignment vertical="center"/>
    </xf>
    <xf numFmtId="0" fontId="0" fillId="2" borderId="1" xfId="0" applyNumberFormat="1" applyFont="1" applyFill="1" applyBorder="1"/>
    <xf numFmtId="0" fontId="0" fillId="2" borderId="2" xfId="0" applyNumberFormat="1" applyFont="1" applyFill="1" applyBorder="1"/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2" xfId="0" applyNumberFormat="1" applyFont="1" applyBorder="1"/>
    <xf numFmtId="0" fontId="0" fillId="0" borderId="2" xfId="0" applyNumberFormat="1" applyFont="1" applyBorder="1" applyAlignment="1">
      <alignment vertical="center"/>
    </xf>
    <xf numFmtId="0" fontId="0" fillId="0" borderId="13" xfId="0" applyNumberFormat="1" applyFont="1" applyBorder="1" applyAlignment="1">
      <alignment horizontal="center"/>
    </xf>
    <xf numFmtId="0" fontId="0" fillId="0" borderId="3" xfId="0" applyNumberFormat="1" applyFont="1" applyBorder="1"/>
    <xf numFmtId="2" fontId="0" fillId="0" borderId="3" xfId="0" applyNumberFormat="1" applyFont="1" applyBorder="1"/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left" vertical="center" wrapText="1"/>
    </xf>
    <xf numFmtId="0" fontId="1" fillId="2" borderId="16" xfId="0" applyNumberFormat="1" applyFont="1" applyFill="1" applyBorder="1" applyAlignment="1">
      <alignment horizontal="left" vertical="center" wrapText="1"/>
    </xf>
    <xf numFmtId="0" fontId="1" fillId="2" borderId="17" xfId="0" applyNumberFormat="1" applyFont="1" applyFill="1" applyBorder="1" applyAlignment="1">
      <alignment horizontal="left" vertical="center" wrapText="1"/>
    </xf>
    <xf numFmtId="164" fontId="0" fillId="0" borderId="1" xfId="0" applyNumberFormat="1" applyFont="1" applyBorder="1"/>
    <xf numFmtId="164" fontId="0" fillId="2" borderId="1" xfId="0" applyNumberFormat="1" applyFont="1" applyFill="1" applyBorder="1"/>
    <xf numFmtId="2" fontId="0" fillId="2" borderId="1" xfId="0" applyNumberFormat="1" applyFont="1" applyFill="1" applyBorder="1"/>
    <xf numFmtId="0" fontId="2" fillId="0" borderId="1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/>
    </xf>
    <xf numFmtId="0" fontId="2" fillId="0" borderId="2" xfId="0" applyNumberFormat="1" applyFont="1" applyBorder="1"/>
    <xf numFmtId="0" fontId="1" fillId="0" borderId="14" xfId="0" applyNumberFormat="1" applyFont="1" applyBorder="1" applyAlignment="1"/>
    <xf numFmtId="164" fontId="1" fillId="0" borderId="14" xfId="0" applyNumberFormat="1" applyFont="1" applyBorder="1" applyAlignment="1"/>
    <xf numFmtId="0" fontId="0" fillId="0" borderId="4" xfId="0" applyNumberFormat="1" applyFont="1" applyBorder="1" applyAlignment="1">
      <alignment horizontal="center"/>
    </xf>
    <xf numFmtId="0" fontId="0" fillId="0" borderId="5" xfId="0" applyNumberFormat="1" applyFont="1" applyBorder="1"/>
    <xf numFmtId="164" fontId="0" fillId="0" borderId="5" xfId="0" applyNumberFormat="1" applyFont="1" applyBorder="1"/>
    <xf numFmtId="2" fontId="0" fillId="0" borderId="5" xfId="0" applyNumberFormat="1" applyFont="1" applyBorder="1"/>
    <xf numFmtId="0" fontId="0" fillId="2" borderId="13" xfId="0" applyNumberFormat="1" applyFont="1" applyFill="1" applyBorder="1" applyAlignment="1">
      <alignment horizontal="center"/>
    </xf>
    <xf numFmtId="0" fontId="0" fillId="0" borderId="13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/>
    </xf>
    <xf numFmtId="164" fontId="0" fillId="0" borderId="3" xfId="0" applyNumberFormat="1" applyFont="1" applyBorder="1"/>
    <xf numFmtId="2" fontId="1" fillId="0" borderId="9" xfId="0" applyNumberFormat="1" applyFont="1" applyBorder="1" applyAlignment="1">
      <alignment horizontal="right" vertical="center"/>
    </xf>
    <xf numFmtId="2" fontId="1" fillId="0" borderId="10" xfId="0" applyNumberFormat="1" applyFont="1" applyBorder="1" applyAlignment="1">
      <alignment horizontal="right" vertical="center"/>
    </xf>
    <xf numFmtId="2" fontId="1" fillId="0" borderId="19" xfId="0" applyNumberFormat="1" applyFont="1" applyBorder="1" applyAlignment="1">
      <alignment horizontal="right" vertical="center"/>
    </xf>
    <xf numFmtId="2" fontId="0" fillId="0" borderId="20" xfId="0" applyNumberFormat="1" applyFont="1" applyBorder="1"/>
    <xf numFmtId="2" fontId="0" fillId="0" borderId="21" xfId="0" applyNumberFormat="1" applyFont="1" applyBorder="1"/>
    <xf numFmtId="2" fontId="0" fillId="2" borderId="21" xfId="0" applyNumberFormat="1" applyFont="1" applyFill="1" applyBorder="1"/>
    <xf numFmtId="2" fontId="0" fillId="0" borderId="21" xfId="0" applyNumberFormat="1" applyFont="1" applyBorder="1" applyAlignment="1">
      <alignment vertical="center"/>
    </xf>
    <xf numFmtId="2" fontId="0" fillId="0" borderId="22" xfId="0" applyNumberFormat="1" applyFont="1" applyBorder="1"/>
    <xf numFmtId="2" fontId="1" fillId="0" borderId="15" xfId="0" applyNumberFormat="1" applyFont="1" applyBorder="1" applyAlignment="1">
      <alignment horizontal="right" vertical="center"/>
    </xf>
    <xf numFmtId="0" fontId="0" fillId="0" borderId="23" xfId="0" applyNumberFormat="1" applyFont="1" applyBorder="1"/>
    <xf numFmtId="0" fontId="0" fillId="0" borderId="24" xfId="0" applyNumberFormat="1" applyFont="1" applyBorder="1"/>
    <xf numFmtId="0" fontId="0" fillId="2" borderId="24" xfId="0" applyNumberFormat="1" applyFont="1" applyFill="1" applyBorder="1"/>
    <xf numFmtId="0" fontId="0" fillId="0" borderId="24" xfId="0" applyNumberFormat="1" applyFont="1" applyBorder="1" applyAlignment="1">
      <alignment vertical="center"/>
    </xf>
    <xf numFmtId="0" fontId="2" fillId="2" borderId="24" xfId="0" applyNumberFormat="1" applyFont="1" applyFill="1" applyBorder="1"/>
    <xf numFmtId="0" fontId="0" fillId="0" borderId="25" xfId="0" applyNumberFormat="1" applyFont="1" applyBorder="1"/>
    <xf numFmtId="0" fontId="0" fillId="0" borderId="18" xfId="0" applyNumberFormat="1" applyFont="1" applyBorder="1" applyAlignment="1">
      <alignment horizontal="right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333376</xdr:colOff>
      <xdr:row>0</xdr:row>
      <xdr:rowOff>866775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343400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UGH/ZAR%20M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ignment"/>
      <sheetName val="Sheet1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5"/>
  <sheetViews>
    <sheetView tabSelected="1" workbookViewId="0">
      <selection activeCell="N2" sqref="N2"/>
    </sheetView>
  </sheetViews>
  <sheetFormatPr defaultRowHeight="15"/>
  <cols>
    <col min="1" max="1" width="4" style="10" bestFit="1" customWidth="1"/>
    <col min="2" max="2" width="9.7109375" style="10" bestFit="1" customWidth="1"/>
    <col min="3" max="3" width="11.7109375" style="10" bestFit="1" customWidth="1"/>
    <col min="4" max="4" width="9.85546875" style="10" bestFit="1" customWidth="1"/>
    <col min="5" max="5" width="8.42578125" style="10" customWidth="1"/>
    <col min="6" max="6" width="16.42578125" style="13" bestFit="1" customWidth="1"/>
    <col min="7" max="7" width="5.7109375" style="10" customWidth="1"/>
    <col min="8" max="8" width="9.5703125" style="14" bestFit="1" customWidth="1"/>
    <col min="9" max="9" width="6" style="10" customWidth="1"/>
    <col min="10" max="10" width="7.5703125" style="10" bestFit="1" customWidth="1"/>
    <col min="11" max="11" width="6.42578125" style="10" bestFit="1" customWidth="1"/>
    <col min="12" max="12" width="9.5703125" style="15" bestFit="1" customWidth="1"/>
    <col min="13" max="13" width="10.42578125" style="10" bestFit="1" customWidth="1"/>
    <col min="14" max="14" width="39.140625" style="10" bestFit="1" customWidth="1"/>
    <col min="15" max="16" width="9.5703125" style="10" bestFit="1" customWidth="1"/>
    <col min="17" max="16384" width="9.140625" style="10"/>
  </cols>
  <sheetData>
    <row r="1" spans="1:15" ht="73.5" customHeight="1" thickBot="1">
      <c r="A1" s="42"/>
      <c r="B1" s="43"/>
      <c r="C1" s="43"/>
      <c r="D1" s="43"/>
      <c r="E1" s="43"/>
      <c r="F1" s="43"/>
      <c r="G1" s="44"/>
      <c r="H1" s="39" t="s">
        <v>34</v>
      </c>
      <c r="I1" s="40"/>
      <c r="J1" s="40"/>
      <c r="K1" s="40"/>
      <c r="L1" s="41"/>
    </row>
    <row r="2" spans="1:15" ht="105.75" customHeight="1" thickBot="1">
      <c r="A2" s="45" t="s">
        <v>103</v>
      </c>
      <c r="B2" s="46"/>
      <c r="C2" s="46"/>
      <c r="D2" s="46"/>
      <c r="E2" s="46"/>
      <c r="F2" s="46"/>
      <c r="G2" s="47"/>
      <c r="H2" s="39" t="s">
        <v>476</v>
      </c>
      <c r="I2" s="40"/>
      <c r="J2" s="40"/>
      <c r="K2" s="40"/>
      <c r="L2" s="41"/>
      <c r="M2" s="11"/>
      <c r="N2" s="11"/>
      <c r="O2" s="11"/>
    </row>
    <row r="3" spans="1:15" ht="18.75" customHeight="1" thickBot="1">
      <c r="A3" s="80" t="s">
        <v>0</v>
      </c>
      <c r="B3" s="81" t="s">
        <v>1</v>
      </c>
      <c r="C3" s="81" t="s">
        <v>2</v>
      </c>
      <c r="D3" s="81" t="s">
        <v>13</v>
      </c>
      <c r="E3" s="81" t="s">
        <v>12</v>
      </c>
      <c r="F3" s="81" t="s">
        <v>3</v>
      </c>
      <c r="G3" s="81" t="s">
        <v>4</v>
      </c>
      <c r="H3" s="82" t="s">
        <v>5</v>
      </c>
      <c r="I3" s="81" t="s">
        <v>6</v>
      </c>
      <c r="J3" s="81" t="s">
        <v>63</v>
      </c>
      <c r="K3" s="81" t="s">
        <v>7</v>
      </c>
      <c r="L3" s="83" t="s">
        <v>8</v>
      </c>
      <c r="M3" s="84" t="s">
        <v>14</v>
      </c>
      <c r="N3" s="85" t="s">
        <v>11</v>
      </c>
    </row>
    <row r="4" spans="1:15" ht="15" customHeight="1">
      <c r="A4" s="56">
        <v>1</v>
      </c>
      <c r="B4" s="57" t="s">
        <v>105</v>
      </c>
      <c r="C4" s="57" t="s">
        <v>106</v>
      </c>
      <c r="D4" s="57" t="s">
        <v>107</v>
      </c>
      <c r="E4" s="57" t="s">
        <v>15</v>
      </c>
      <c r="F4" s="57" t="s">
        <v>19</v>
      </c>
      <c r="G4" s="57">
        <v>20</v>
      </c>
      <c r="H4" s="58">
        <v>375</v>
      </c>
      <c r="I4" s="59">
        <v>3.15</v>
      </c>
      <c r="J4" s="59">
        <f>G4*20</f>
        <v>400</v>
      </c>
      <c r="K4" s="59">
        <v>40</v>
      </c>
      <c r="L4" s="67">
        <f>H4*I4+J4+K4</f>
        <v>1621.25</v>
      </c>
      <c r="M4" s="73"/>
      <c r="N4" s="53" t="s">
        <v>37</v>
      </c>
    </row>
    <row r="5" spans="1:15" ht="15" customHeight="1">
      <c r="A5" s="27">
        <f>A4+1</f>
        <v>2</v>
      </c>
      <c r="B5" s="4" t="s">
        <v>108</v>
      </c>
      <c r="C5" s="4" t="s">
        <v>109</v>
      </c>
      <c r="D5" s="4" t="s">
        <v>110</v>
      </c>
      <c r="E5" s="4" t="s">
        <v>15</v>
      </c>
      <c r="F5" s="4" t="s">
        <v>35</v>
      </c>
      <c r="G5" s="4">
        <v>22</v>
      </c>
      <c r="H5" s="48">
        <v>550</v>
      </c>
      <c r="I5" s="5">
        <v>3.15</v>
      </c>
      <c r="J5" s="5">
        <f>G5*20</f>
        <v>440</v>
      </c>
      <c r="K5" s="5">
        <v>40</v>
      </c>
      <c r="L5" s="68">
        <f>H5*I5+J5+K5</f>
        <v>2212.5</v>
      </c>
      <c r="M5" s="74"/>
      <c r="N5" s="25" t="s">
        <v>111</v>
      </c>
    </row>
    <row r="6" spans="1:15">
      <c r="A6" s="27">
        <f>A5+1</f>
        <v>3</v>
      </c>
      <c r="B6" s="4" t="s">
        <v>112</v>
      </c>
      <c r="C6" s="4" t="s">
        <v>113</v>
      </c>
      <c r="D6" s="4" t="s">
        <v>114</v>
      </c>
      <c r="E6" s="4" t="s">
        <v>15</v>
      </c>
      <c r="F6" s="4" t="s">
        <v>115</v>
      </c>
      <c r="G6" s="4">
        <v>23</v>
      </c>
      <c r="H6" s="48">
        <v>1445</v>
      </c>
      <c r="I6" s="5">
        <v>3.15</v>
      </c>
      <c r="J6" s="5">
        <f>G6*20</f>
        <v>460</v>
      </c>
      <c r="K6" s="5">
        <v>40</v>
      </c>
      <c r="L6" s="68">
        <f>H6*I6+J6+K6</f>
        <v>5051.75</v>
      </c>
      <c r="M6" s="74"/>
      <c r="N6" s="25" t="s">
        <v>116</v>
      </c>
    </row>
    <row r="7" spans="1:15">
      <c r="A7" s="27">
        <f>A6+1</f>
        <v>4</v>
      </c>
      <c r="B7" s="4" t="s">
        <v>117</v>
      </c>
      <c r="C7" s="4" t="s">
        <v>118</v>
      </c>
      <c r="D7" s="4" t="s">
        <v>119</v>
      </c>
      <c r="E7" s="4" t="s">
        <v>15</v>
      </c>
      <c r="F7" s="4" t="s">
        <v>84</v>
      </c>
      <c r="G7" s="4">
        <v>11</v>
      </c>
      <c r="H7" s="48">
        <v>160</v>
      </c>
      <c r="I7" s="5">
        <v>3.15</v>
      </c>
      <c r="J7" s="5">
        <f>G7*20</f>
        <v>220</v>
      </c>
      <c r="K7" s="5">
        <v>40</v>
      </c>
      <c r="L7" s="68">
        <f>H7*I7+J7+K7</f>
        <v>764</v>
      </c>
      <c r="M7" s="74"/>
      <c r="N7" s="25" t="s">
        <v>85</v>
      </c>
    </row>
    <row r="8" spans="1:15">
      <c r="A8" s="27">
        <f>A7+1</f>
        <v>5</v>
      </c>
      <c r="B8" s="4" t="s">
        <v>112</v>
      </c>
      <c r="C8" s="4" t="s">
        <v>120</v>
      </c>
      <c r="D8" s="4" t="s">
        <v>121</v>
      </c>
      <c r="E8" s="4" t="s">
        <v>15</v>
      </c>
      <c r="F8" s="4" t="s">
        <v>36</v>
      </c>
      <c r="G8" s="4">
        <v>11</v>
      </c>
      <c r="H8" s="48">
        <v>98</v>
      </c>
      <c r="I8" s="5">
        <v>3.15</v>
      </c>
      <c r="J8" s="5">
        <f>G8*20</f>
        <v>220</v>
      </c>
      <c r="K8" s="5">
        <v>40</v>
      </c>
      <c r="L8" s="68">
        <f>H8*I8+J8+K8</f>
        <v>568.70000000000005</v>
      </c>
      <c r="M8" s="74"/>
      <c r="N8" s="53" t="s">
        <v>122</v>
      </c>
    </row>
    <row r="9" spans="1:15">
      <c r="A9" s="27">
        <f>A8+1</f>
        <v>6</v>
      </c>
      <c r="B9" s="4" t="s">
        <v>112</v>
      </c>
      <c r="C9" s="4" t="s">
        <v>123</v>
      </c>
      <c r="D9" s="4" t="s">
        <v>124</v>
      </c>
      <c r="E9" s="4" t="s">
        <v>15</v>
      </c>
      <c r="F9" s="4" t="s">
        <v>125</v>
      </c>
      <c r="G9" s="4">
        <v>10</v>
      </c>
      <c r="H9" s="48">
        <v>225</v>
      </c>
      <c r="I9" s="5">
        <v>3.15</v>
      </c>
      <c r="J9" s="5">
        <f>G9*20</f>
        <v>200</v>
      </c>
      <c r="K9" s="5">
        <v>40</v>
      </c>
      <c r="L9" s="68">
        <f>H9*I9+J9+K9</f>
        <v>948.75</v>
      </c>
      <c r="M9" s="74"/>
      <c r="N9" s="53" t="s">
        <v>90</v>
      </c>
    </row>
    <row r="10" spans="1:15">
      <c r="A10" s="27">
        <f>A9+1</f>
        <v>7</v>
      </c>
      <c r="B10" s="4" t="s">
        <v>126</v>
      </c>
      <c r="C10" s="4" t="s">
        <v>127</v>
      </c>
      <c r="D10" s="4" t="s">
        <v>128</v>
      </c>
      <c r="E10" s="4" t="s">
        <v>15</v>
      </c>
      <c r="F10" s="4" t="s">
        <v>125</v>
      </c>
      <c r="G10" s="4">
        <v>5</v>
      </c>
      <c r="H10" s="48">
        <v>125</v>
      </c>
      <c r="I10" s="5">
        <v>3.15</v>
      </c>
      <c r="J10" s="5">
        <f>G10*20</f>
        <v>100</v>
      </c>
      <c r="K10" s="5">
        <v>40</v>
      </c>
      <c r="L10" s="68">
        <f>H10*I10+J10+K10</f>
        <v>533.75</v>
      </c>
      <c r="M10" s="74"/>
      <c r="N10" s="53" t="s">
        <v>90</v>
      </c>
    </row>
    <row r="11" spans="1:15">
      <c r="A11" s="27">
        <f>A10+1</f>
        <v>8</v>
      </c>
      <c r="B11" s="4" t="s">
        <v>129</v>
      </c>
      <c r="C11" s="4" t="s">
        <v>130</v>
      </c>
      <c r="D11" s="4" t="s">
        <v>131</v>
      </c>
      <c r="E11" s="4" t="s">
        <v>15</v>
      </c>
      <c r="F11" s="4" t="s">
        <v>125</v>
      </c>
      <c r="G11" s="4">
        <v>7</v>
      </c>
      <c r="H11" s="48">
        <v>137</v>
      </c>
      <c r="I11" s="5">
        <v>3.15</v>
      </c>
      <c r="J11" s="5">
        <f>G11*20</f>
        <v>140</v>
      </c>
      <c r="K11" s="5">
        <v>40</v>
      </c>
      <c r="L11" s="68">
        <f>H11*I11+J11+K11</f>
        <v>611.54999999999995</v>
      </c>
      <c r="M11" s="74"/>
      <c r="N11" s="53" t="s">
        <v>90</v>
      </c>
    </row>
    <row r="12" spans="1:15">
      <c r="A12" s="27">
        <f>A11+1</f>
        <v>9</v>
      </c>
      <c r="B12" s="4" t="s">
        <v>132</v>
      </c>
      <c r="C12" s="4" t="s">
        <v>133</v>
      </c>
      <c r="D12" s="4" t="s">
        <v>134</v>
      </c>
      <c r="E12" s="4" t="s">
        <v>15</v>
      </c>
      <c r="F12" s="4" t="s">
        <v>125</v>
      </c>
      <c r="G12" s="4">
        <v>17</v>
      </c>
      <c r="H12" s="48">
        <v>777.5</v>
      </c>
      <c r="I12" s="5">
        <v>3.15</v>
      </c>
      <c r="J12" s="5">
        <f>G12*20</f>
        <v>340</v>
      </c>
      <c r="K12" s="5">
        <v>40</v>
      </c>
      <c r="L12" s="68">
        <f>H12*I12+J12+K12</f>
        <v>2829.125</v>
      </c>
      <c r="M12" s="74"/>
      <c r="N12" s="53" t="s">
        <v>90</v>
      </c>
    </row>
    <row r="13" spans="1:15">
      <c r="A13" s="27">
        <f>A12+1</f>
        <v>10</v>
      </c>
      <c r="B13" s="4" t="s">
        <v>135</v>
      </c>
      <c r="C13" s="4" t="s">
        <v>136</v>
      </c>
      <c r="D13" s="4" t="s">
        <v>137</v>
      </c>
      <c r="E13" s="4" t="s">
        <v>15</v>
      </c>
      <c r="F13" s="4" t="s">
        <v>138</v>
      </c>
      <c r="G13" s="4">
        <v>3</v>
      </c>
      <c r="H13" s="48">
        <v>75</v>
      </c>
      <c r="I13" s="5">
        <v>3.15</v>
      </c>
      <c r="J13" s="5">
        <f>G13*20</f>
        <v>60</v>
      </c>
      <c r="K13" s="5">
        <v>40</v>
      </c>
      <c r="L13" s="68">
        <f>H13*I13+J13+K13</f>
        <v>336.25</v>
      </c>
      <c r="M13" s="74"/>
      <c r="N13" s="53" t="s">
        <v>139</v>
      </c>
    </row>
    <row r="14" spans="1:15">
      <c r="A14" s="27">
        <f>A13+1</f>
        <v>11</v>
      </c>
      <c r="B14" s="4" t="s">
        <v>140</v>
      </c>
      <c r="C14" s="4" t="s">
        <v>141</v>
      </c>
      <c r="D14" s="4" t="s">
        <v>142</v>
      </c>
      <c r="E14" s="4" t="s">
        <v>15</v>
      </c>
      <c r="F14" s="4" t="s">
        <v>143</v>
      </c>
      <c r="G14" s="4">
        <v>17</v>
      </c>
      <c r="H14" s="48">
        <v>383</v>
      </c>
      <c r="I14" s="5">
        <v>3.15</v>
      </c>
      <c r="J14" s="5">
        <f>G14*20</f>
        <v>340</v>
      </c>
      <c r="K14" s="5">
        <v>40</v>
      </c>
      <c r="L14" s="68">
        <f>H14*I14+J14+K14</f>
        <v>1586.45</v>
      </c>
      <c r="M14" s="74"/>
      <c r="N14" s="25" t="s">
        <v>144</v>
      </c>
    </row>
    <row r="15" spans="1:15">
      <c r="A15" s="27">
        <f>A14+1</f>
        <v>12</v>
      </c>
      <c r="B15" s="4" t="s">
        <v>132</v>
      </c>
      <c r="C15" s="4" t="s">
        <v>145</v>
      </c>
      <c r="D15" s="4" t="s">
        <v>146</v>
      </c>
      <c r="E15" s="4" t="s">
        <v>15</v>
      </c>
      <c r="F15" s="4" t="s">
        <v>143</v>
      </c>
      <c r="G15" s="4">
        <v>13</v>
      </c>
      <c r="H15" s="48">
        <v>210</v>
      </c>
      <c r="I15" s="5">
        <v>3.15</v>
      </c>
      <c r="J15" s="5">
        <f>G15*20</f>
        <v>260</v>
      </c>
      <c r="K15" s="5">
        <v>40</v>
      </c>
      <c r="L15" s="68">
        <f>H15*I15+J15+K15</f>
        <v>961.5</v>
      </c>
      <c r="M15" s="74"/>
      <c r="N15" s="25" t="s">
        <v>144</v>
      </c>
    </row>
    <row r="16" spans="1:15">
      <c r="A16" s="27">
        <f>A15+1</f>
        <v>13</v>
      </c>
      <c r="B16" s="4" t="s">
        <v>147</v>
      </c>
      <c r="C16" s="4" t="s">
        <v>148</v>
      </c>
      <c r="D16" s="4" t="s">
        <v>149</v>
      </c>
      <c r="E16" s="4" t="s">
        <v>15</v>
      </c>
      <c r="F16" s="4" t="s">
        <v>150</v>
      </c>
      <c r="G16" s="4">
        <v>10</v>
      </c>
      <c r="H16" s="48">
        <v>250</v>
      </c>
      <c r="I16" s="5">
        <v>3.15</v>
      </c>
      <c r="J16" s="5">
        <f>G16*20</f>
        <v>200</v>
      </c>
      <c r="K16" s="5">
        <v>40</v>
      </c>
      <c r="L16" s="68">
        <f>H16*I16+J16+K16</f>
        <v>1027.5</v>
      </c>
      <c r="M16" s="74"/>
      <c r="N16" s="25" t="s">
        <v>151</v>
      </c>
    </row>
    <row r="17" spans="1:14">
      <c r="A17" s="27">
        <f>A16+1</f>
        <v>14</v>
      </c>
      <c r="B17" s="4" t="s">
        <v>112</v>
      </c>
      <c r="C17" s="4" t="s">
        <v>152</v>
      </c>
      <c r="D17" s="4" t="s">
        <v>153</v>
      </c>
      <c r="E17" s="4" t="s">
        <v>15</v>
      </c>
      <c r="F17" s="4" t="s">
        <v>154</v>
      </c>
      <c r="G17" s="4">
        <v>20</v>
      </c>
      <c r="H17" s="48">
        <v>200</v>
      </c>
      <c r="I17" s="5">
        <v>3.15</v>
      </c>
      <c r="J17" s="5">
        <f>G17*20</f>
        <v>400</v>
      </c>
      <c r="K17" s="5">
        <v>40</v>
      </c>
      <c r="L17" s="68">
        <f>H17*I17+J17+K17</f>
        <v>1070</v>
      </c>
      <c r="M17" s="74"/>
      <c r="N17" s="25" t="s">
        <v>155</v>
      </c>
    </row>
    <row r="18" spans="1:14">
      <c r="A18" s="27">
        <f>A17+1</f>
        <v>15</v>
      </c>
      <c r="B18" s="4" t="s">
        <v>156</v>
      </c>
      <c r="C18" s="4" t="s">
        <v>157</v>
      </c>
      <c r="D18" s="4" t="s">
        <v>158</v>
      </c>
      <c r="E18" s="4" t="s">
        <v>15</v>
      </c>
      <c r="F18" s="4" t="s">
        <v>154</v>
      </c>
      <c r="G18" s="4">
        <v>15</v>
      </c>
      <c r="H18" s="48">
        <v>212.5</v>
      </c>
      <c r="I18" s="5">
        <v>3.15</v>
      </c>
      <c r="J18" s="5">
        <f>G18*20</f>
        <v>300</v>
      </c>
      <c r="K18" s="5">
        <v>40</v>
      </c>
      <c r="L18" s="68">
        <f>H18*I18+J18+K18</f>
        <v>1009.375</v>
      </c>
      <c r="M18" s="74"/>
      <c r="N18" s="25" t="s">
        <v>155</v>
      </c>
    </row>
    <row r="19" spans="1:14">
      <c r="A19" s="27">
        <f>A18+1</f>
        <v>16</v>
      </c>
      <c r="B19" s="4" t="s">
        <v>159</v>
      </c>
      <c r="C19" s="4" t="s">
        <v>160</v>
      </c>
      <c r="D19" s="4" t="s">
        <v>161</v>
      </c>
      <c r="E19" s="4" t="s">
        <v>15</v>
      </c>
      <c r="F19" s="4" t="s">
        <v>86</v>
      </c>
      <c r="G19" s="4">
        <v>19</v>
      </c>
      <c r="H19" s="48">
        <v>300</v>
      </c>
      <c r="I19" s="5">
        <v>3.15</v>
      </c>
      <c r="J19" s="5">
        <f>G19*20</f>
        <v>380</v>
      </c>
      <c r="K19" s="5">
        <v>40</v>
      </c>
      <c r="L19" s="68">
        <f>H19*I19+J19+K19</f>
        <v>1365</v>
      </c>
      <c r="M19" s="74"/>
      <c r="N19" s="53" t="s">
        <v>162</v>
      </c>
    </row>
    <row r="20" spans="1:14">
      <c r="A20" s="27">
        <f>[1]Sheet1!A5+1</f>
        <v>1</v>
      </c>
      <c r="B20" s="4" t="s">
        <v>135</v>
      </c>
      <c r="C20" s="4" t="s">
        <v>163</v>
      </c>
      <c r="D20" s="4" t="s">
        <v>164</v>
      </c>
      <c r="E20" s="4" t="s">
        <v>15</v>
      </c>
      <c r="F20" s="4" t="s">
        <v>165</v>
      </c>
      <c r="G20" s="4">
        <v>15</v>
      </c>
      <c r="H20" s="48">
        <v>196.5</v>
      </c>
      <c r="I20" s="5">
        <v>3.15</v>
      </c>
      <c r="J20" s="5">
        <f>G20*20</f>
        <v>300</v>
      </c>
      <c r="K20" s="5">
        <v>40</v>
      </c>
      <c r="L20" s="68">
        <f>H20*I20+J20+K20</f>
        <v>958.97500000000002</v>
      </c>
      <c r="M20" s="74"/>
      <c r="N20" s="53" t="s">
        <v>166</v>
      </c>
    </row>
    <row r="21" spans="1:14">
      <c r="A21" s="27">
        <f>A20+1</f>
        <v>2</v>
      </c>
      <c r="B21" s="4" t="s">
        <v>167</v>
      </c>
      <c r="C21" s="4" t="s">
        <v>168</v>
      </c>
      <c r="D21" s="4" t="s">
        <v>169</v>
      </c>
      <c r="E21" s="4" t="s">
        <v>15</v>
      </c>
      <c r="F21" s="4" t="s">
        <v>165</v>
      </c>
      <c r="G21" s="4">
        <v>6</v>
      </c>
      <c r="H21" s="48">
        <v>150</v>
      </c>
      <c r="I21" s="5">
        <v>3.15</v>
      </c>
      <c r="J21" s="5">
        <f>G21*20</f>
        <v>120</v>
      </c>
      <c r="K21" s="5">
        <v>40</v>
      </c>
      <c r="L21" s="68">
        <f>H21*I21+J21+K21</f>
        <v>632.5</v>
      </c>
      <c r="M21" s="74"/>
      <c r="N21" s="53" t="s">
        <v>166</v>
      </c>
    </row>
    <row r="22" spans="1:14">
      <c r="A22" s="27">
        <f>A21+1</f>
        <v>3</v>
      </c>
      <c r="B22" s="4" t="s">
        <v>135</v>
      </c>
      <c r="C22" s="4" t="s">
        <v>170</v>
      </c>
      <c r="D22" s="4" t="s">
        <v>171</v>
      </c>
      <c r="E22" s="4" t="s">
        <v>15</v>
      </c>
      <c r="F22" s="4" t="s">
        <v>49</v>
      </c>
      <c r="G22" s="4">
        <v>5</v>
      </c>
      <c r="H22" s="48">
        <v>125</v>
      </c>
      <c r="I22" s="5">
        <v>3.15</v>
      </c>
      <c r="J22" s="5">
        <f>G22*20</f>
        <v>100</v>
      </c>
      <c r="K22" s="5">
        <v>40</v>
      </c>
      <c r="L22" s="68">
        <f>H22*I22+J22+K22</f>
        <v>533.75</v>
      </c>
      <c r="M22" s="74"/>
      <c r="N22" s="53" t="s">
        <v>172</v>
      </c>
    </row>
    <row r="23" spans="1:14">
      <c r="A23" s="27">
        <f>A22+1</f>
        <v>4</v>
      </c>
      <c r="B23" s="4" t="s">
        <v>126</v>
      </c>
      <c r="C23" s="4" t="s">
        <v>173</v>
      </c>
      <c r="D23" s="4" t="s">
        <v>174</v>
      </c>
      <c r="E23" s="4" t="s">
        <v>15</v>
      </c>
      <c r="F23" s="4" t="s">
        <v>49</v>
      </c>
      <c r="G23" s="4">
        <v>13</v>
      </c>
      <c r="H23" s="48">
        <v>147.5</v>
      </c>
      <c r="I23" s="5">
        <v>3.15</v>
      </c>
      <c r="J23" s="5">
        <f>G23*20</f>
        <v>260</v>
      </c>
      <c r="K23" s="5">
        <v>40</v>
      </c>
      <c r="L23" s="68">
        <f>H23*I23+J23+K23</f>
        <v>764.625</v>
      </c>
      <c r="M23" s="74"/>
      <c r="N23" s="53" t="s">
        <v>172</v>
      </c>
    </row>
    <row r="24" spans="1:14">
      <c r="A24" s="27">
        <f>A23+1</f>
        <v>5</v>
      </c>
      <c r="B24" s="4" t="s">
        <v>175</v>
      </c>
      <c r="C24" s="4" t="s">
        <v>176</v>
      </c>
      <c r="D24" s="4" t="s">
        <v>177</v>
      </c>
      <c r="E24" s="4" t="s">
        <v>15</v>
      </c>
      <c r="F24" s="4" t="s">
        <v>49</v>
      </c>
      <c r="G24" s="4">
        <v>15</v>
      </c>
      <c r="H24" s="48">
        <v>195</v>
      </c>
      <c r="I24" s="5">
        <v>3.15</v>
      </c>
      <c r="J24" s="5">
        <f>G24*20</f>
        <v>300</v>
      </c>
      <c r="K24" s="5">
        <v>40</v>
      </c>
      <c r="L24" s="68">
        <f>H24*I24+J24+K24</f>
        <v>954.25</v>
      </c>
      <c r="M24" s="74"/>
      <c r="N24" s="53" t="s">
        <v>172</v>
      </c>
    </row>
    <row r="25" spans="1:14">
      <c r="A25" s="60">
        <f>A24+1</f>
        <v>6</v>
      </c>
      <c r="B25" s="18" t="s">
        <v>140</v>
      </c>
      <c r="C25" s="18" t="s">
        <v>178</v>
      </c>
      <c r="D25" s="18" t="s">
        <v>179</v>
      </c>
      <c r="E25" s="4" t="s">
        <v>15</v>
      </c>
      <c r="F25" s="18" t="s">
        <v>165</v>
      </c>
      <c r="G25" s="18">
        <v>14</v>
      </c>
      <c r="H25" s="49">
        <v>262.5</v>
      </c>
      <c r="I25" s="50">
        <v>3.15</v>
      </c>
      <c r="J25" s="50">
        <f>G25*20</f>
        <v>280</v>
      </c>
      <c r="K25" s="50">
        <v>40</v>
      </c>
      <c r="L25" s="69">
        <f>H25*I25+J25+K25</f>
        <v>1146.875</v>
      </c>
      <c r="M25" s="75"/>
      <c r="N25" s="19" t="s">
        <v>48</v>
      </c>
    </row>
    <row r="26" spans="1:14">
      <c r="A26" s="60">
        <f>A25+1</f>
        <v>7</v>
      </c>
      <c r="B26" s="18" t="s">
        <v>156</v>
      </c>
      <c r="C26" s="18" t="s">
        <v>180</v>
      </c>
      <c r="D26" s="18" t="s">
        <v>181</v>
      </c>
      <c r="E26" s="4" t="s">
        <v>15</v>
      </c>
      <c r="F26" s="18" t="s">
        <v>43</v>
      </c>
      <c r="G26" s="18">
        <v>15</v>
      </c>
      <c r="H26" s="49">
        <v>162.5</v>
      </c>
      <c r="I26" s="50">
        <v>3.15</v>
      </c>
      <c r="J26" s="50">
        <f>G26*20</f>
        <v>300</v>
      </c>
      <c r="K26" s="50">
        <v>40</v>
      </c>
      <c r="L26" s="69">
        <f>H26*I26+J26+K26</f>
        <v>851.875</v>
      </c>
      <c r="M26" s="75"/>
      <c r="N26" s="19" t="s">
        <v>48</v>
      </c>
    </row>
    <row r="27" spans="1:14">
      <c r="A27" s="27">
        <f>A26+1</f>
        <v>8</v>
      </c>
      <c r="B27" s="4" t="s">
        <v>182</v>
      </c>
      <c r="C27" s="4" t="s">
        <v>183</v>
      </c>
      <c r="D27" s="4" t="s">
        <v>184</v>
      </c>
      <c r="E27" s="4" t="s">
        <v>15</v>
      </c>
      <c r="F27" s="4" t="s">
        <v>185</v>
      </c>
      <c r="G27" s="4">
        <v>50</v>
      </c>
      <c r="H27" s="48">
        <v>752</v>
      </c>
      <c r="I27" s="5">
        <v>3.15</v>
      </c>
      <c r="J27" s="5">
        <f>G27*20</f>
        <v>1000</v>
      </c>
      <c r="K27" s="5">
        <v>40</v>
      </c>
      <c r="L27" s="68">
        <f>H27*I27+J27+K27</f>
        <v>3408.7999999999997</v>
      </c>
      <c r="M27" s="74"/>
      <c r="N27" s="25" t="s">
        <v>186</v>
      </c>
    </row>
    <row r="28" spans="1:14">
      <c r="A28" s="27">
        <f>A27+1</f>
        <v>9</v>
      </c>
      <c r="B28" s="4" t="s">
        <v>126</v>
      </c>
      <c r="C28" s="4" t="s">
        <v>187</v>
      </c>
      <c r="D28" s="4" t="s">
        <v>188</v>
      </c>
      <c r="E28" s="4" t="s">
        <v>15</v>
      </c>
      <c r="F28" s="4" t="s">
        <v>189</v>
      </c>
      <c r="G28" s="4">
        <v>37</v>
      </c>
      <c r="H28" s="48">
        <v>700</v>
      </c>
      <c r="I28" s="5">
        <v>3.15</v>
      </c>
      <c r="J28" s="5">
        <f>G28*20</f>
        <v>740</v>
      </c>
      <c r="K28" s="5">
        <v>40</v>
      </c>
      <c r="L28" s="68">
        <f>H28*I28+J28+K28</f>
        <v>2985</v>
      </c>
      <c r="M28" s="74"/>
      <c r="N28" s="25" t="s">
        <v>190</v>
      </c>
    </row>
    <row r="29" spans="1:14">
      <c r="A29" s="27">
        <f>A28+1</f>
        <v>10</v>
      </c>
      <c r="B29" s="4" t="s">
        <v>112</v>
      </c>
      <c r="C29" s="4" t="s">
        <v>191</v>
      </c>
      <c r="D29" s="4" t="s">
        <v>192</v>
      </c>
      <c r="E29" s="4" t="s">
        <v>15</v>
      </c>
      <c r="F29" s="4" t="s">
        <v>193</v>
      </c>
      <c r="G29" s="4">
        <v>7</v>
      </c>
      <c r="H29" s="48">
        <v>175</v>
      </c>
      <c r="I29" s="5">
        <v>3.15</v>
      </c>
      <c r="J29" s="5">
        <f>G29*20</f>
        <v>140</v>
      </c>
      <c r="K29" s="5">
        <v>40</v>
      </c>
      <c r="L29" s="68">
        <f>H29*I29+J29+K29</f>
        <v>731.25</v>
      </c>
      <c r="M29" s="74"/>
      <c r="N29" s="25" t="s">
        <v>99</v>
      </c>
    </row>
    <row r="30" spans="1:14">
      <c r="A30" s="27">
        <f>A29+1</f>
        <v>11</v>
      </c>
      <c r="B30" s="4" t="s">
        <v>140</v>
      </c>
      <c r="C30" s="4" t="s">
        <v>194</v>
      </c>
      <c r="D30" s="4" t="s">
        <v>195</v>
      </c>
      <c r="E30" s="4" t="s">
        <v>15</v>
      </c>
      <c r="F30" s="4" t="s">
        <v>193</v>
      </c>
      <c r="G30" s="4">
        <v>17</v>
      </c>
      <c r="H30" s="48">
        <v>300</v>
      </c>
      <c r="I30" s="5">
        <v>3.15</v>
      </c>
      <c r="J30" s="5">
        <f>G30*20</f>
        <v>340</v>
      </c>
      <c r="K30" s="5">
        <v>40</v>
      </c>
      <c r="L30" s="68">
        <f>H30*I30+J30+K30</f>
        <v>1325</v>
      </c>
      <c r="M30" s="74"/>
      <c r="N30" s="25" t="s">
        <v>99</v>
      </c>
    </row>
    <row r="31" spans="1:14">
      <c r="A31" s="27">
        <f>A30+1</f>
        <v>12</v>
      </c>
      <c r="B31" s="4" t="s">
        <v>105</v>
      </c>
      <c r="C31" s="4" t="s">
        <v>196</v>
      </c>
      <c r="D31" s="4" t="s">
        <v>197</v>
      </c>
      <c r="E31" s="4" t="s">
        <v>15</v>
      </c>
      <c r="F31" s="4" t="s">
        <v>193</v>
      </c>
      <c r="G31" s="4">
        <v>5</v>
      </c>
      <c r="H31" s="48">
        <v>100</v>
      </c>
      <c r="I31" s="5">
        <v>3.15</v>
      </c>
      <c r="J31" s="5">
        <f>G31*20</f>
        <v>100</v>
      </c>
      <c r="K31" s="5">
        <v>40</v>
      </c>
      <c r="L31" s="68">
        <f>H31*I31+J31+K31</f>
        <v>455</v>
      </c>
      <c r="M31" s="74"/>
      <c r="N31" s="25" t="s">
        <v>99</v>
      </c>
    </row>
    <row r="32" spans="1:14">
      <c r="A32" s="27">
        <f>A31+1</f>
        <v>13</v>
      </c>
      <c r="B32" s="4" t="s">
        <v>198</v>
      </c>
      <c r="C32" s="4" t="s">
        <v>199</v>
      </c>
      <c r="D32" s="4" t="s">
        <v>200</v>
      </c>
      <c r="E32" s="4" t="s">
        <v>15</v>
      </c>
      <c r="F32" s="4" t="s">
        <v>193</v>
      </c>
      <c r="G32" s="4">
        <v>9</v>
      </c>
      <c r="H32" s="48">
        <v>225</v>
      </c>
      <c r="I32" s="5">
        <v>3.15</v>
      </c>
      <c r="J32" s="5">
        <f>G32*20</f>
        <v>180</v>
      </c>
      <c r="K32" s="5">
        <v>40</v>
      </c>
      <c r="L32" s="68">
        <f>H32*I32+J32+K32</f>
        <v>928.75</v>
      </c>
      <c r="M32" s="74"/>
      <c r="N32" s="25" t="s">
        <v>99</v>
      </c>
    </row>
    <row r="33" spans="1:14">
      <c r="A33" s="27">
        <f>A32+1</f>
        <v>14</v>
      </c>
      <c r="B33" s="4" t="s">
        <v>201</v>
      </c>
      <c r="C33" s="4" t="s">
        <v>202</v>
      </c>
      <c r="D33" s="4" t="s">
        <v>203</v>
      </c>
      <c r="E33" s="4" t="s">
        <v>15</v>
      </c>
      <c r="F33" s="4" t="s">
        <v>204</v>
      </c>
      <c r="G33" s="4">
        <v>30</v>
      </c>
      <c r="H33" s="48">
        <v>375</v>
      </c>
      <c r="I33" s="5">
        <v>3.15</v>
      </c>
      <c r="J33" s="5">
        <f>G33*20</f>
        <v>600</v>
      </c>
      <c r="K33" s="5">
        <v>40</v>
      </c>
      <c r="L33" s="68">
        <f>H33*I33+J33+K33</f>
        <v>1821.25</v>
      </c>
      <c r="M33" s="74"/>
      <c r="N33" s="25" t="s">
        <v>205</v>
      </c>
    </row>
    <row r="34" spans="1:14">
      <c r="A34" s="27">
        <f>A33+1</f>
        <v>15</v>
      </c>
      <c r="B34" s="4" t="s">
        <v>206</v>
      </c>
      <c r="C34" s="4" t="s">
        <v>207</v>
      </c>
      <c r="D34" s="4" t="s">
        <v>208</v>
      </c>
      <c r="E34" s="4" t="s">
        <v>15</v>
      </c>
      <c r="F34" s="4" t="s">
        <v>54</v>
      </c>
      <c r="G34" s="4">
        <v>23</v>
      </c>
      <c r="H34" s="48">
        <v>413</v>
      </c>
      <c r="I34" s="5">
        <v>3.15</v>
      </c>
      <c r="J34" s="5">
        <f>G34*20</f>
        <v>460</v>
      </c>
      <c r="K34" s="5">
        <v>40</v>
      </c>
      <c r="L34" s="68">
        <f>H34*I34+J34+K34</f>
        <v>1800.95</v>
      </c>
      <c r="M34" s="74"/>
      <c r="N34" s="53" t="s">
        <v>44</v>
      </c>
    </row>
    <row r="35" spans="1:14">
      <c r="A35" s="27">
        <f>A34+1</f>
        <v>16</v>
      </c>
      <c r="B35" s="4" t="s">
        <v>112</v>
      </c>
      <c r="C35" s="4" t="s">
        <v>209</v>
      </c>
      <c r="D35" s="4" t="s">
        <v>210</v>
      </c>
      <c r="E35" s="4" t="s">
        <v>15</v>
      </c>
      <c r="F35" s="4" t="s">
        <v>83</v>
      </c>
      <c r="G35" s="4">
        <v>25</v>
      </c>
      <c r="H35" s="48">
        <v>781</v>
      </c>
      <c r="I35" s="5">
        <v>3.15</v>
      </c>
      <c r="J35" s="5">
        <f>G35*20</f>
        <v>500</v>
      </c>
      <c r="K35" s="5">
        <v>40</v>
      </c>
      <c r="L35" s="68">
        <f>H35*I35+J35+K35</f>
        <v>3000.15</v>
      </c>
      <c r="M35" s="74"/>
      <c r="N35" s="53" t="s">
        <v>44</v>
      </c>
    </row>
    <row r="36" spans="1:14">
      <c r="A36" s="27">
        <f>A35+1</f>
        <v>17</v>
      </c>
      <c r="B36" s="4" t="s">
        <v>198</v>
      </c>
      <c r="C36" s="4" t="s">
        <v>211</v>
      </c>
      <c r="D36" s="4" t="s">
        <v>212</v>
      </c>
      <c r="E36" s="4" t="s">
        <v>15</v>
      </c>
      <c r="F36" s="4" t="s">
        <v>213</v>
      </c>
      <c r="G36" s="4">
        <v>23</v>
      </c>
      <c r="H36" s="48">
        <v>350</v>
      </c>
      <c r="I36" s="5">
        <v>3.15</v>
      </c>
      <c r="J36" s="5">
        <f>G36*20</f>
        <v>460</v>
      </c>
      <c r="K36" s="5">
        <v>40</v>
      </c>
      <c r="L36" s="68">
        <f>H36*I36+J36+K36</f>
        <v>1602.5</v>
      </c>
      <c r="M36" s="74"/>
      <c r="N36" s="25" t="s">
        <v>214</v>
      </c>
    </row>
    <row r="37" spans="1:14">
      <c r="A37" s="27">
        <f>A36+1</f>
        <v>18</v>
      </c>
      <c r="B37" s="4" t="s">
        <v>117</v>
      </c>
      <c r="C37" s="4" t="s">
        <v>215</v>
      </c>
      <c r="D37" s="4" t="s">
        <v>216</v>
      </c>
      <c r="E37" s="4" t="s">
        <v>15</v>
      </c>
      <c r="F37" s="4" t="s">
        <v>217</v>
      </c>
      <c r="G37" s="4">
        <v>15</v>
      </c>
      <c r="H37" s="48">
        <v>375</v>
      </c>
      <c r="I37" s="5">
        <v>3.15</v>
      </c>
      <c r="J37" s="5">
        <f>G37*20</f>
        <v>300</v>
      </c>
      <c r="K37" s="5">
        <v>40</v>
      </c>
      <c r="L37" s="68">
        <f>H37*I37+J37+K37</f>
        <v>1521.25</v>
      </c>
      <c r="M37" s="74"/>
      <c r="N37" s="53" t="s">
        <v>218</v>
      </c>
    </row>
    <row r="38" spans="1:14">
      <c r="A38" s="27">
        <f>A37+1</f>
        <v>19</v>
      </c>
      <c r="B38" s="4" t="s">
        <v>159</v>
      </c>
      <c r="C38" s="4" t="s">
        <v>219</v>
      </c>
      <c r="D38" s="4" t="s">
        <v>220</v>
      </c>
      <c r="E38" s="4" t="s">
        <v>15</v>
      </c>
      <c r="F38" s="4" t="s">
        <v>53</v>
      </c>
      <c r="G38" s="4">
        <v>15</v>
      </c>
      <c r="H38" s="48">
        <v>127.5</v>
      </c>
      <c r="I38" s="5">
        <v>3.15</v>
      </c>
      <c r="J38" s="5">
        <f>G38*20</f>
        <v>300</v>
      </c>
      <c r="K38" s="5">
        <v>40</v>
      </c>
      <c r="L38" s="68">
        <f>H38*I38+J38+K38</f>
        <v>741.625</v>
      </c>
      <c r="M38" s="74"/>
      <c r="N38" s="25" t="s">
        <v>39</v>
      </c>
    </row>
    <row r="39" spans="1:14">
      <c r="A39" s="27">
        <f>A38+1</f>
        <v>20</v>
      </c>
      <c r="B39" s="4" t="s">
        <v>129</v>
      </c>
      <c r="C39" s="4" t="s">
        <v>221</v>
      </c>
      <c r="D39" s="4" t="s">
        <v>222</v>
      </c>
      <c r="E39" s="4" t="s">
        <v>15</v>
      </c>
      <c r="F39" s="4" t="s">
        <v>53</v>
      </c>
      <c r="G39" s="4">
        <v>13</v>
      </c>
      <c r="H39" s="48">
        <v>87.5</v>
      </c>
      <c r="I39" s="5">
        <v>3.15</v>
      </c>
      <c r="J39" s="5">
        <f>G39*20</f>
        <v>260</v>
      </c>
      <c r="K39" s="5">
        <v>40</v>
      </c>
      <c r="L39" s="68">
        <f>H39*I39+J39+K39</f>
        <v>575.625</v>
      </c>
      <c r="M39" s="74"/>
      <c r="N39" s="25" t="s">
        <v>39</v>
      </c>
    </row>
    <row r="40" spans="1:14">
      <c r="A40" s="27">
        <f>A39+1</f>
        <v>21</v>
      </c>
      <c r="B40" s="4" t="s">
        <v>117</v>
      </c>
      <c r="C40" s="4" t="s">
        <v>223</v>
      </c>
      <c r="D40" s="4" t="s">
        <v>224</v>
      </c>
      <c r="E40" s="4" t="s">
        <v>15</v>
      </c>
      <c r="F40" s="4" t="s">
        <v>53</v>
      </c>
      <c r="G40" s="4">
        <v>59</v>
      </c>
      <c r="H40" s="48">
        <v>1162.5</v>
      </c>
      <c r="I40" s="5">
        <v>3.15</v>
      </c>
      <c r="J40" s="5">
        <f>G40*20</f>
        <v>1180</v>
      </c>
      <c r="K40" s="5">
        <v>40</v>
      </c>
      <c r="L40" s="68">
        <f>H40*I40+J40+K40</f>
        <v>4881.875</v>
      </c>
      <c r="M40" s="74"/>
      <c r="N40" s="25" t="s">
        <v>39</v>
      </c>
    </row>
    <row r="41" spans="1:14">
      <c r="A41" s="27">
        <f>A40+1</f>
        <v>22</v>
      </c>
      <c r="B41" s="4" t="s">
        <v>225</v>
      </c>
      <c r="C41" s="4" t="s">
        <v>226</v>
      </c>
      <c r="D41" s="4" t="s">
        <v>227</v>
      </c>
      <c r="E41" s="4" t="s">
        <v>15</v>
      </c>
      <c r="F41" s="4" t="s">
        <v>228</v>
      </c>
      <c r="G41" s="4">
        <v>50</v>
      </c>
      <c r="H41" s="48">
        <v>820</v>
      </c>
      <c r="I41" s="5">
        <v>3.15</v>
      </c>
      <c r="J41" s="5">
        <f>G41*20</f>
        <v>1000</v>
      </c>
      <c r="K41" s="5">
        <v>40</v>
      </c>
      <c r="L41" s="68">
        <f>H41*I41+J41+K41</f>
        <v>3623</v>
      </c>
      <c r="M41" s="74"/>
      <c r="N41" s="25" t="s">
        <v>229</v>
      </c>
    </row>
    <row r="42" spans="1:14">
      <c r="A42" s="27">
        <f>A41+1</f>
        <v>23</v>
      </c>
      <c r="B42" s="4" t="s">
        <v>129</v>
      </c>
      <c r="C42" s="4" t="s">
        <v>230</v>
      </c>
      <c r="D42" s="4" t="s">
        <v>231</v>
      </c>
      <c r="E42" s="4" t="s">
        <v>15</v>
      </c>
      <c r="F42" s="4" t="s">
        <v>228</v>
      </c>
      <c r="G42" s="4">
        <v>70</v>
      </c>
      <c r="H42" s="48">
        <v>625</v>
      </c>
      <c r="I42" s="5">
        <v>3.15</v>
      </c>
      <c r="J42" s="5">
        <f>G42*20</f>
        <v>1400</v>
      </c>
      <c r="K42" s="5">
        <v>40</v>
      </c>
      <c r="L42" s="68">
        <f>H42*I42+J42+K42</f>
        <v>3408.75</v>
      </c>
      <c r="M42" s="74"/>
      <c r="N42" s="25" t="s">
        <v>229</v>
      </c>
    </row>
    <row r="43" spans="1:14">
      <c r="A43" s="27">
        <f>A42+1</f>
        <v>24</v>
      </c>
      <c r="B43" s="4" t="s">
        <v>156</v>
      </c>
      <c r="C43" s="4" t="s">
        <v>232</v>
      </c>
      <c r="D43" s="4" t="s">
        <v>233</v>
      </c>
      <c r="E43" s="4" t="s">
        <v>15</v>
      </c>
      <c r="F43" s="4" t="s">
        <v>42</v>
      </c>
      <c r="G43" s="4">
        <v>7</v>
      </c>
      <c r="H43" s="48">
        <v>150</v>
      </c>
      <c r="I43" s="5">
        <v>3.15</v>
      </c>
      <c r="J43" s="5">
        <f>G43*20</f>
        <v>140</v>
      </c>
      <c r="K43" s="5">
        <v>40</v>
      </c>
      <c r="L43" s="68">
        <f>H43*I43+J43+K43</f>
        <v>652.5</v>
      </c>
      <c r="M43" s="74"/>
      <c r="N43" s="25" t="s">
        <v>57</v>
      </c>
    </row>
    <row r="44" spans="1:14">
      <c r="A44" s="27">
        <f>A43+1</f>
        <v>25</v>
      </c>
      <c r="B44" s="4" t="s">
        <v>132</v>
      </c>
      <c r="C44" s="4" t="s">
        <v>234</v>
      </c>
      <c r="D44" s="4" t="s">
        <v>235</v>
      </c>
      <c r="E44" s="4" t="s">
        <v>15</v>
      </c>
      <c r="F44" s="4" t="s">
        <v>42</v>
      </c>
      <c r="G44" s="4">
        <v>6</v>
      </c>
      <c r="H44" s="48">
        <v>140</v>
      </c>
      <c r="I44" s="5">
        <v>3.15</v>
      </c>
      <c r="J44" s="5">
        <f>G44*20</f>
        <v>120</v>
      </c>
      <c r="K44" s="5">
        <v>40</v>
      </c>
      <c r="L44" s="68">
        <f>H44*I44+J44+K44</f>
        <v>601</v>
      </c>
      <c r="M44" s="74"/>
      <c r="N44" s="25" t="s">
        <v>57</v>
      </c>
    </row>
    <row r="45" spans="1:14">
      <c r="A45" s="27">
        <f>A44+1</f>
        <v>26</v>
      </c>
      <c r="B45" s="4" t="s">
        <v>236</v>
      </c>
      <c r="C45" s="4" t="s">
        <v>237</v>
      </c>
      <c r="D45" s="4" t="s">
        <v>238</v>
      </c>
      <c r="E45" s="4" t="s">
        <v>15</v>
      </c>
      <c r="F45" s="4" t="s">
        <v>47</v>
      </c>
      <c r="G45" s="4">
        <v>37</v>
      </c>
      <c r="H45" s="48">
        <v>800</v>
      </c>
      <c r="I45" s="5">
        <v>3.15</v>
      </c>
      <c r="J45" s="5">
        <f>G45*20</f>
        <v>740</v>
      </c>
      <c r="K45" s="5">
        <v>40</v>
      </c>
      <c r="L45" s="68">
        <f>H45*I45+J45+K45</f>
        <v>3300</v>
      </c>
      <c r="M45" s="74"/>
      <c r="N45" s="53" t="s">
        <v>239</v>
      </c>
    </row>
    <row r="46" spans="1:14">
      <c r="A46" s="27">
        <f>A45+1</f>
        <v>27</v>
      </c>
      <c r="B46" s="4" t="s">
        <v>175</v>
      </c>
      <c r="C46" s="4" t="s">
        <v>240</v>
      </c>
      <c r="D46" s="4" t="s">
        <v>241</v>
      </c>
      <c r="E46" s="4" t="s">
        <v>15</v>
      </c>
      <c r="F46" s="4" t="s">
        <v>24</v>
      </c>
      <c r="G46" s="4">
        <v>13</v>
      </c>
      <c r="H46" s="48">
        <v>325</v>
      </c>
      <c r="I46" s="5">
        <v>3.15</v>
      </c>
      <c r="J46" s="5">
        <f>G46*20</f>
        <v>260</v>
      </c>
      <c r="K46" s="5">
        <v>40</v>
      </c>
      <c r="L46" s="68">
        <f>H46*I46+J46+K46</f>
        <v>1323.75</v>
      </c>
      <c r="M46" s="74"/>
      <c r="N46" s="25" t="s">
        <v>25</v>
      </c>
    </row>
    <row r="47" spans="1:14" ht="15" customHeight="1">
      <c r="A47" s="27">
        <f>A46+1</f>
        <v>28</v>
      </c>
      <c r="B47" s="4" t="s">
        <v>175</v>
      </c>
      <c r="C47" s="4" t="s">
        <v>242</v>
      </c>
      <c r="D47" s="4" t="s">
        <v>243</v>
      </c>
      <c r="E47" s="4" t="s">
        <v>15</v>
      </c>
      <c r="F47" s="4" t="s">
        <v>24</v>
      </c>
      <c r="G47" s="4">
        <v>25</v>
      </c>
      <c r="H47" s="48">
        <v>500</v>
      </c>
      <c r="I47" s="5">
        <v>3.15</v>
      </c>
      <c r="J47" s="5">
        <f>G47*20</f>
        <v>500</v>
      </c>
      <c r="K47" s="5">
        <v>40</v>
      </c>
      <c r="L47" s="68">
        <f>H47*I47+J47+K47</f>
        <v>2115</v>
      </c>
      <c r="M47" s="74"/>
      <c r="N47" s="25" t="s">
        <v>25</v>
      </c>
    </row>
    <row r="48" spans="1:14" ht="15" customHeight="1">
      <c r="A48" s="27">
        <f>A47+1</f>
        <v>29</v>
      </c>
      <c r="B48" s="4" t="s">
        <v>182</v>
      </c>
      <c r="C48" s="4" t="s">
        <v>244</v>
      </c>
      <c r="D48" s="4" t="s">
        <v>245</v>
      </c>
      <c r="E48" s="4" t="s">
        <v>15</v>
      </c>
      <c r="F48" s="4" t="s">
        <v>24</v>
      </c>
      <c r="G48" s="4">
        <v>50</v>
      </c>
      <c r="H48" s="48">
        <v>1250</v>
      </c>
      <c r="I48" s="5">
        <v>3.15</v>
      </c>
      <c r="J48" s="5">
        <f>G48*20</f>
        <v>1000</v>
      </c>
      <c r="K48" s="5">
        <v>40</v>
      </c>
      <c r="L48" s="68">
        <f>H48*I48+J48+K48</f>
        <v>4977.5</v>
      </c>
      <c r="M48" s="74"/>
      <c r="N48" s="25" t="s">
        <v>25</v>
      </c>
    </row>
    <row r="49" spans="1:14" ht="15" customHeight="1">
      <c r="A49" s="27">
        <f>A48+1</f>
        <v>30</v>
      </c>
      <c r="B49" s="4" t="s">
        <v>132</v>
      </c>
      <c r="C49" s="4" t="s">
        <v>246</v>
      </c>
      <c r="D49" s="4" t="s">
        <v>247</v>
      </c>
      <c r="E49" s="4" t="s">
        <v>15</v>
      </c>
      <c r="F49" s="4" t="s">
        <v>52</v>
      </c>
      <c r="G49" s="4">
        <v>47</v>
      </c>
      <c r="H49" s="48">
        <v>620</v>
      </c>
      <c r="I49" s="5">
        <v>3.15</v>
      </c>
      <c r="J49" s="5">
        <f>G49*20</f>
        <v>940</v>
      </c>
      <c r="K49" s="5">
        <v>40</v>
      </c>
      <c r="L49" s="68">
        <f>H49*I49+J49+K49</f>
        <v>2933</v>
      </c>
      <c r="M49" s="74"/>
      <c r="N49" s="25" t="s">
        <v>65</v>
      </c>
    </row>
    <row r="50" spans="1:14" ht="15" customHeight="1">
      <c r="A50" s="27">
        <f>A49+1</f>
        <v>31</v>
      </c>
      <c r="B50" s="4" t="s">
        <v>175</v>
      </c>
      <c r="C50" s="4" t="s">
        <v>248</v>
      </c>
      <c r="D50" s="4" t="s">
        <v>249</v>
      </c>
      <c r="E50" s="4" t="s">
        <v>15</v>
      </c>
      <c r="F50" s="4" t="s">
        <v>250</v>
      </c>
      <c r="G50" s="4">
        <v>6</v>
      </c>
      <c r="H50" s="48">
        <v>150</v>
      </c>
      <c r="I50" s="5">
        <v>3.15</v>
      </c>
      <c r="J50" s="5">
        <f>G50*20</f>
        <v>120</v>
      </c>
      <c r="K50" s="5">
        <v>40</v>
      </c>
      <c r="L50" s="68">
        <f>H50*I50+J50+K50</f>
        <v>632.5</v>
      </c>
      <c r="M50" s="74"/>
      <c r="N50" s="25" t="s">
        <v>251</v>
      </c>
    </row>
    <row r="51" spans="1:14" ht="15" customHeight="1">
      <c r="A51" s="27">
        <f>A50+1</f>
        <v>32</v>
      </c>
      <c r="B51" s="4" t="s">
        <v>147</v>
      </c>
      <c r="C51" s="4" t="s">
        <v>252</v>
      </c>
      <c r="D51" s="4" t="s">
        <v>253</v>
      </c>
      <c r="E51" s="4" t="s">
        <v>15</v>
      </c>
      <c r="F51" s="4" t="s">
        <v>254</v>
      </c>
      <c r="G51" s="4">
        <v>12</v>
      </c>
      <c r="H51" s="48">
        <v>182</v>
      </c>
      <c r="I51" s="5">
        <v>3.15</v>
      </c>
      <c r="J51" s="5">
        <f>G51*20</f>
        <v>240</v>
      </c>
      <c r="K51" s="5">
        <v>40</v>
      </c>
      <c r="L51" s="68">
        <f>H51*I51+J51+K51</f>
        <v>853.3</v>
      </c>
      <c r="M51" s="74"/>
      <c r="N51" s="25" t="s">
        <v>255</v>
      </c>
    </row>
    <row r="52" spans="1:14" ht="15" customHeight="1">
      <c r="A52" s="27">
        <f>A51+1</f>
        <v>33</v>
      </c>
      <c r="B52" s="4" t="s">
        <v>182</v>
      </c>
      <c r="C52" s="4" t="s">
        <v>256</v>
      </c>
      <c r="D52" s="4" t="s">
        <v>257</v>
      </c>
      <c r="E52" s="4" t="s">
        <v>15</v>
      </c>
      <c r="F52" s="4" t="s">
        <v>258</v>
      </c>
      <c r="G52" s="4">
        <v>25</v>
      </c>
      <c r="H52" s="48">
        <v>625</v>
      </c>
      <c r="I52" s="5">
        <v>3.15</v>
      </c>
      <c r="J52" s="5">
        <f>G52*20</f>
        <v>500</v>
      </c>
      <c r="K52" s="5">
        <v>40</v>
      </c>
      <c r="L52" s="68">
        <f>H52*I52+J52+K52</f>
        <v>2508.75</v>
      </c>
      <c r="M52" s="74"/>
      <c r="N52" s="53" t="s">
        <v>100</v>
      </c>
    </row>
    <row r="53" spans="1:14" ht="15" customHeight="1">
      <c r="A53" s="27">
        <f>A52+1</f>
        <v>34</v>
      </c>
      <c r="B53" s="4" t="s">
        <v>175</v>
      </c>
      <c r="C53" s="4" t="s">
        <v>259</v>
      </c>
      <c r="D53" s="4" t="s">
        <v>260</v>
      </c>
      <c r="E53" s="4" t="s">
        <v>15</v>
      </c>
      <c r="F53" s="4" t="s">
        <v>96</v>
      </c>
      <c r="G53" s="4">
        <v>17</v>
      </c>
      <c r="H53" s="48">
        <v>355</v>
      </c>
      <c r="I53" s="5">
        <v>3.15</v>
      </c>
      <c r="J53" s="5">
        <f>G53*20</f>
        <v>340</v>
      </c>
      <c r="K53" s="5">
        <v>40</v>
      </c>
      <c r="L53" s="68">
        <f>H53*I53+J53+K53</f>
        <v>1498.25</v>
      </c>
      <c r="M53" s="74"/>
      <c r="N53" s="25" t="s">
        <v>97</v>
      </c>
    </row>
    <row r="54" spans="1:14" ht="15" customHeight="1">
      <c r="A54" s="27">
        <f>A53+1</f>
        <v>35</v>
      </c>
      <c r="B54" s="4" t="s">
        <v>112</v>
      </c>
      <c r="C54" s="4" t="s">
        <v>261</v>
      </c>
      <c r="D54" s="4" t="s">
        <v>262</v>
      </c>
      <c r="E54" s="4" t="s">
        <v>15</v>
      </c>
      <c r="F54" s="4" t="s">
        <v>263</v>
      </c>
      <c r="G54" s="4">
        <v>26</v>
      </c>
      <c r="H54" s="48">
        <v>455</v>
      </c>
      <c r="I54" s="5">
        <v>3.15</v>
      </c>
      <c r="J54" s="5">
        <f>G54*20</f>
        <v>520</v>
      </c>
      <c r="K54" s="5">
        <v>40</v>
      </c>
      <c r="L54" s="68">
        <f>H54*I54+J54+K54</f>
        <v>1993.25</v>
      </c>
      <c r="M54" s="74"/>
      <c r="N54" s="25" t="s">
        <v>71</v>
      </c>
    </row>
    <row r="55" spans="1:14" ht="15" customHeight="1">
      <c r="A55" s="27">
        <f>A54+1</f>
        <v>36</v>
      </c>
      <c r="B55" s="4" t="s">
        <v>129</v>
      </c>
      <c r="C55" s="4" t="s">
        <v>264</v>
      </c>
      <c r="D55" s="4" t="s">
        <v>265</v>
      </c>
      <c r="E55" s="4" t="s">
        <v>15</v>
      </c>
      <c r="F55" s="4" t="s">
        <v>266</v>
      </c>
      <c r="G55" s="4">
        <v>10</v>
      </c>
      <c r="H55" s="48">
        <v>142</v>
      </c>
      <c r="I55" s="5">
        <v>3.15</v>
      </c>
      <c r="J55" s="5">
        <f>G55*20</f>
        <v>200</v>
      </c>
      <c r="K55" s="5">
        <v>40</v>
      </c>
      <c r="L55" s="68">
        <f>H55*I55+J55+K55</f>
        <v>687.3</v>
      </c>
      <c r="M55" s="74"/>
      <c r="N55" s="25" t="s">
        <v>267</v>
      </c>
    </row>
    <row r="56" spans="1:14" ht="15" customHeight="1">
      <c r="A56" s="27">
        <f>A55+1</f>
        <v>37</v>
      </c>
      <c r="B56" s="4" t="s">
        <v>268</v>
      </c>
      <c r="C56" s="4" t="s">
        <v>269</v>
      </c>
      <c r="D56" s="4" t="s">
        <v>270</v>
      </c>
      <c r="E56" s="4" t="s">
        <v>15</v>
      </c>
      <c r="F56" s="4" t="s">
        <v>271</v>
      </c>
      <c r="G56" s="4">
        <v>12</v>
      </c>
      <c r="H56" s="48">
        <v>300</v>
      </c>
      <c r="I56" s="5">
        <v>3.15</v>
      </c>
      <c r="J56" s="5">
        <f>G56*20</f>
        <v>240</v>
      </c>
      <c r="K56" s="5">
        <v>40</v>
      </c>
      <c r="L56" s="68">
        <f>H56*I56+J56+K56</f>
        <v>1225</v>
      </c>
      <c r="M56" s="74"/>
      <c r="N56" s="53" t="s">
        <v>272</v>
      </c>
    </row>
    <row r="57" spans="1:14" ht="15" customHeight="1">
      <c r="A57" s="27">
        <f>A56+1</f>
        <v>38</v>
      </c>
      <c r="B57" s="4" t="s">
        <v>206</v>
      </c>
      <c r="C57" s="4" t="s">
        <v>273</v>
      </c>
      <c r="D57" s="4" t="s">
        <v>274</v>
      </c>
      <c r="E57" s="4" t="s">
        <v>15</v>
      </c>
      <c r="F57" s="4" t="s">
        <v>275</v>
      </c>
      <c r="G57" s="4">
        <v>8</v>
      </c>
      <c r="H57" s="48">
        <v>200</v>
      </c>
      <c r="I57" s="5">
        <v>3.15</v>
      </c>
      <c r="J57" s="5">
        <f>G57*20</f>
        <v>160</v>
      </c>
      <c r="K57" s="5">
        <v>40</v>
      </c>
      <c r="L57" s="68">
        <f>H57*I57+J57+K57</f>
        <v>830</v>
      </c>
      <c r="M57" s="74"/>
      <c r="N57" s="25" t="s">
        <v>276</v>
      </c>
    </row>
    <row r="58" spans="1:14" ht="15" customHeight="1">
      <c r="A58" s="27">
        <f>A57+1</f>
        <v>39</v>
      </c>
      <c r="B58" s="4" t="s">
        <v>126</v>
      </c>
      <c r="C58" s="4" t="s">
        <v>277</v>
      </c>
      <c r="D58" s="4" t="s">
        <v>278</v>
      </c>
      <c r="E58" s="4" t="s">
        <v>15</v>
      </c>
      <c r="F58" s="4" t="s">
        <v>51</v>
      </c>
      <c r="G58" s="4">
        <v>41</v>
      </c>
      <c r="H58" s="48">
        <v>830</v>
      </c>
      <c r="I58" s="5">
        <v>3.15</v>
      </c>
      <c r="J58" s="5">
        <f>G58*20</f>
        <v>820</v>
      </c>
      <c r="K58" s="5">
        <v>40</v>
      </c>
      <c r="L58" s="68">
        <f>H58*I58+J58+K58</f>
        <v>3474.5</v>
      </c>
      <c r="M58" s="74"/>
      <c r="N58" s="25" t="s">
        <v>279</v>
      </c>
    </row>
    <row r="59" spans="1:14" ht="15" customHeight="1">
      <c r="A59" s="27">
        <f>A58+1</f>
        <v>40</v>
      </c>
      <c r="B59" s="4" t="s">
        <v>112</v>
      </c>
      <c r="C59" s="4" t="s">
        <v>280</v>
      </c>
      <c r="D59" s="4" t="s">
        <v>281</v>
      </c>
      <c r="E59" s="4" t="s">
        <v>15</v>
      </c>
      <c r="F59" s="4" t="s">
        <v>61</v>
      </c>
      <c r="G59" s="4">
        <v>10</v>
      </c>
      <c r="H59" s="48">
        <v>225</v>
      </c>
      <c r="I59" s="5">
        <v>3.15</v>
      </c>
      <c r="J59" s="5">
        <f>G59*20</f>
        <v>200</v>
      </c>
      <c r="K59" s="5">
        <v>40</v>
      </c>
      <c r="L59" s="68">
        <f>H59*I59+J59+K59</f>
        <v>948.75</v>
      </c>
      <c r="M59" s="74"/>
      <c r="N59" s="53" t="s">
        <v>62</v>
      </c>
    </row>
    <row r="60" spans="1:14" ht="15" customHeight="1">
      <c r="A60" s="27">
        <f>A59+1</f>
        <v>41</v>
      </c>
      <c r="B60" s="4" t="s">
        <v>129</v>
      </c>
      <c r="C60" s="4" t="s">
        <v>282</v>
      </c>
      <c r="D60" s="4" t="s">
        <v>283</v>
      </c>
      <c r="E60" s="4" t="s">
        <v>15</v>
      </c>
      <c r="F60" s="4" t="s">
        <v>284</v>
      </c>
      <c r="G60" s="4">
        <v>11</v>
      </c>
      <c r="H60" s="48">
        <v>162.5</v>
      </c>
      <c r="I60" s="5">
        <v>3.15</v>
      </c>
      <c r="J60" s="5">
        <f>G60*20</f>
        <v>220</v>
      </c>
      <c r="K60" s="5">
        <v>40</v>
      </c>
      <c r="L60" s="68">
        <f>H60*I60+J60+K60</f>
        <v>771.875</v>
      </c>
      <c r="M60" s="74"/>
      <c r="N60" s="25" t="s">
        <v>285</v>
      </c>
    </row>
    <row r="61" spans="1:14" ht="15" customHeight="1">
      <c r="A61" s="27">
        <f>A60+1</f>
        <v>42</v>
      </c>
      <c r="B61" s="4" t="s">
        <v>132</v>
      </c>
      <c r="C61" s="4" t="s">
        <v>286</v>
      </c>
      <c r="D61" s="4" t="s">
        <v>287</v>
      </c>
      <c r="E61" s="4" t="s">
        <v>15</v>
      </c>
      <c r="F61" s="4" t="s">
        <v>94</v>
      </c>
      <c r="G61" s="4">
        <v>6</v>
      </c>
      <c r="H61" s="48">
        <v>30</v>
      </c>
      <c r="I61" s="5">
        <v>3.15</v>
      </c>
      <c r="J61" s="5">
        <f>G61*20</f>
        <v>120</v>
      </c>
      <c r="K61" s="5">
        <v>40</v>
      </c>
      <c r="L61" s="68">
        <f>H61*I61+J61+K61</f>
        <v>254.5</v>
      </c>
      <c r="M61" s="74"/>
      <c r="N61" s="53" t="s">
        <v>95</v>
      </c>
    </row>
    <row r="62" spans="1:14" ht="15" customHeight="1">
      <c r="A62" s="27">
        <f>A61+1</f>
        <v>43</v>
      </c>
      <c r="B62" s="4" t="s">
        <v>126</v>
      </c>
      <c r="C62" s="4" t="s">
        <v>288</v>
      </c>
      <c r="D62" s="4" t="s">
        <v>289</v>
      </c>
      <c r="E62" s="4" t="s">
        <v>15</v>
      </c>
      <c r="F62" s="4" t="s">
        <v>77</v>
      </c>
      <c r="G62" s="4">
        <v>41</v>
      </c>
      <c r="H62" s="48">
        <v>812</v>
      </c>
      <c r="I62" s="5">
        <v>3.15</v>
      </c>
      <c r="J62" s="5">
        <f>G62*20</f>
        <v>820</v>
      </c>
      <c r="K62" s="5">
        <v>40</v>
      </c>
      <c r="L62" s="68">
        <f>H62*I62+J62+K62</f>
        <v>3417.7999999999997</v>
      </c>
      <c r="M62" s="74"/>
      <c r="N62" s="25" t="s">
        <v>78</v>
      </c>
    </row>
    <row r="63" spans="1:14" ht="15" customHeight="1">
      <c r="A63" s="27">
        <f>A62+1</f>
        <v>44</v>
      </c>
      <c r="B63" s="4" t="s">
        <v>135</v>
      </c>
      <c r="C63" s="4" t="s">
        <v>290</v>
      </c>
      <c r="D63" s="4" t="s">
        <v>291</v>
      </c>
      <c r="E63" s="4" t="s">
        <v>15</v>
      </c>
      <c r="F63" s="4" t="s">
        <v>292</v>
      </c>
      <c r="G63" s="4">
        <v>26</v>
      </c>
      <c r="H63" s="48">
        <v>925</v>
      </c>
      <c r="I63" s="5">
        <v>3.15</v>
      </c>
      <c r="J63" s="5">
        <f>G63*20</f>
        <v>520</v>
      </c>
      <c r="K63" s="5">
        <v>40</v>
      </c>
      <c r="L63" s="68">
        <f>H63*I63+J63+K63</f>
        <v>3473.75</v>
      </c>
      <c r="M63" s="74"/>
      <c r="N63" s="25" t="s">
        <v>293</v>
      </c>
    </row>
    <row r="64" spans="1:14" ht="15" customHeight="1">
      <c r="A64" s="27">
        <f>A63+1</f>
        <v>45</v>
      </c>
      <c r="B64" s="4" t="s">
        <v>129</v>
      </c>
      <c r="C64" s="4" t="s">
        <v>294</v>
      </c>
      <c r="D64" s="4" t="s">
        <v>295</v>
      </c>
      <c r="E64" s="4" t="s">
        <v>15</v>
      </c>
      <c r="F64" s="4" t="s">
        <v>74</v>
      </c>
      <c r="G64" s="4">
        <v>59</v>
      </c>
      <c r="H64" s="48">
        <v>1255</v>
      </c>
      <c r="I64" s="5">
        <v>3.15</v>
      </c>
      <c r="J64" s="5">
        <f>G64*20</f>
        <v>1180</v>
      </c>
      <c r="K64" s="5">
        <v>40</v>
      </c>
      <c r="L64" s="68">
        <f>H64*I64+J64+K64</f>
        <v>5173.25</v>
      </c>
      <c r="M64" s="74"/>
      <c r="N64" s="25" t="s">
        <v>75</v>
      </c>
    </row>
    <row r="65" spans="1:14" ht="15" customHeight="1">
      <c r="A65" s="27">
        <f>A64+1</f>
        <v>46</v>
      </c>
      <c r="B65" s="4" t="s">
        <v>126</v>
      </c>
      <c r="C65" s="4" t="s">
        <v>296</v>
      </c>
      <c r="D65" s="4" t="s">
        <v>297</v>
      </c>
      <c r="E65" s="4" t="s">
        <v>15</v>
      </c>
      <c r="F65" s="4" t="s">
        <v>298</v>
      </c>
      <c r="G65" s="4">
        <v>19</v>
      </c>
      <c r="H65" s="48">
        <v>305</v>
      </c>
      <c r="I65" s="5">
        <v>3.15</v>
      </c>
      <c r="J65" s="5">
        <f>G65*20</f>
        <v>380</v>
      </c>
      <c r="K65" s="5">
        <v>40</v>
      </c>
      <c r="L65" s="68">
        <f>H65*I65+J65+K65</f>
        <v>1380.75</v>
      </c>
      <c r="M65" s="74"/>
      <c r="N65" s="25" t="s">
        <v>38</v>
      </c>
    </row>
    <row r="66" spans="1:14" ht="15" customHeight="1">
      <c r="A66" s="27">
        <f>A65+1</f>
        <v>47</v>
      </c>
      <c r="B66" s="4" t="s">
        <v>135</v>
      </c>
      <c r="C66" s="4" t="s">
        <v>299</v>
      </c>
      <c r="D66" s="4" t="s">
        <v>300</v>
      </c>
      <c r="E66" s="4" t="s">
        <v>15</v>
      </c>
      <c r="F66" s="4" t="s">
        <v>298</v>
      </c>
      <c r="G66" s="4">
        <v>31</v>
      </c>
      <c r="H66" s="48">
        <v>480</v>
      </c>
      <c r="I66" s="5">
        <v>3.15</v>
      </c>
      <c r="J66" s="5">
        <f>G66*20</f>
        <v>620</v>
      </c>
      <c r="K66" s="5">
        <v>40</v>
      </c>
      <c r="L66" s="68">
        <f>H66*I66+J66+K66</f>
        <v>2172</v>
      </c>
      <c r="M66" s="74"/>
      <c r="N66" s="53" t="s">
        <v>38</v>
      </c>
    </row>
    <row r="67" spans="1:14" ht="15" customHeight="1">
      <c r="A67" s="27">
        <f>A66+1</f>
        <v>48</v>
      </c>
      <c r="B67" s="4" t="s">
        <v>268</v>
      </c>
      <c r="C67" s="4" t="s">
        <v>301</v>
      </c>
      <c r="D67" s="4" t="s">
        <v>302</v>
      </c>
      <c r="E67" s="4" t="s">
        <v>15</v>
      </c>
      <c r="F67" s="4" t="s">
        <v>66</v>
      </c>
      <c r="G67" s="4">
        <v>8</v>
      </c>
      <c r="H67" s="48">
        <v>200</v>
      </c>
      <c r="I67" s="5">
        <v>3.15</v>
      </c>
      <c r="J67" s="5">
        <f>G67*20</f>
        <v>160</v>
      </c>
      <c r="K67" s="5">
        <v>40</v>
      </c>
      <c r="L67" s="68">
        <f>H67*I67+J67+K67</f>
        <v>830</v>
      </c>
      <c r="M67" s="74"/>
      <c r="N67" s="53" t="s">
        <v>67</v>
      </c>
    </row>
    <row r="68" spans="1:14" ht="15" customHeight="1">
      <c r="A68" s="27">
        <f>A67+1</f>
        <v>49</v>
      </c>
      <c r="B68" s="4" t="s">
        <v>156</v>
      </c>
      <c r="C68" s="4" t="s">
        <v>303</v>
      </c>
      <c r="D68" s="4" t="s">
        <v>304</v>
      </c>
      <c r="E68" s="4" t="s">
        <v>15</v>
      </c>
      <c r="F68" s="4" t="s">
        <v>88</v>
      </c>
      <c r="G68" s="4">
        <v>41</v>
      </c>
      <c r="H68" s="48">
        <v>837</v>
      </c>
      <c r="I68" s="5">
        <v>3.15</v>
      </c>
      <c r="J68" s="5">
        <f t="shared" ref="J68:J131" si="0">G68*20</f>
        <v>820</v>
      </c>
      <c r="K68" s="5">
        <v>40</v>
      </c>
      <c r="L68" s="68">
        <f t="shared" ref="L68:L131" si="1">H68*I68+J68+K68</f>
        <v>3496.5499999999997</v>
      </c>
      <c r="M68" s="74"/>
      <c r="N68" s="25" t="s">
        <v>23</v>
      </c>
    </row>
    <row r="69" spans="1:14" ht="15" customHeight="1">
      <c r="A69" s="27">
        <f t="shared" ref="A69:A131" si="2">A68+1</f>
        <v>50</v>
      </c>
      <c r="B69" s="4" t="s">
        <v>159</v>
      </c>
      <c r="C69" s="4" t="s">
        <v>305</v>
      </c>
      <c r="D69" s="4" t="s">
        <v>306</v>
      </c>
      <c r="E69" s="4" t="s">
        <v>15</v>
      </c>
      <c r="F69" s="4" t="s">
        <v>88</v>
      </c>
      <c r="G69" s="4">
        <v>40</v>
      </c>
      <c r="H69" s="48">
        <v>703</v>
      </c>
      <c r="I69" s="5">
        <v>3.15</v>
      </c>
      <c r="J69" s="5">
        <f t="shared" si="0"/>
        <v>800</v>
      </c>
      <c r="K69" s="5">
        <v>40</v>
      </c>
      <c r="L69" s="68">
        <f t="shared" si="1"/>
        <v>3054.45</v>
      </c>
      <c r="M69" s="74"/>
      <c r="N69" s="25" t="s">
        <v>23</v>
      </c>
    </row>
    <row r="70" spans="1:14" ht="15" customHeight="1">
      <c r="A70" s="27">
        <f t="shared" si="2"/>
        <v>51</v>
      </c>
      <c r="B70" s="4" t="s">
        <v>105</v>
      </c>
      <c r="C70" s="4" t="s">
        <v>307</v>
      </c>
      <c r="D70" s="4" t="s">
        <v>308</v>
      </c>
      <c r="E70" s="4" t="s">
        <v>15</v>
      </c>
      <c r="F70" s="4" t="s">
        <v>94</v>
      </c>
      <c r="G70" s="4">
        <v>10</v>
      </c>
      <c r="H70" s="48">
        <v>132</v>
      </c>
      <c r="I70" s="5">
        <v>3.15</v>
      </c>
      <c r="J70" s="5">
        <f t="shared" si="0"/>
        <v>200</v>
      </c>
      <c r="K70" s="5">
        <v>40</v>
      </c>
      <c r="L70" s="68">
        <f t="shared" si="1"/>
        <v>655.8</v>
      </c>
      <c r="M70" s="74"/>
      <c r="N70" s="25" t="s">
        <v>309</v>
      </c>
    </row>
    <row r="71" spans="1:14" ht="15" customHeight="1">
      <c r="A71" s="27">
        <f t="shared" si="2"/>
        <v>52</v>
      </c>
      <c r="B71" s="4" t="s">
        <v>225</v>
      </c>
      <c r="C71" s="4" t="s">
        <v>310</v>
      </c>
      <c r="D71" s="4" t="s">
        <v>311</v>
      </c>
      <c r="E71" s="4" t="s">
        <v>15</v>
      </c>
      <c r="F71" s="4" t="s">
        <v>312</v>
      </c>
      <c r="G71" s="4">
        <v>7</v>
      </c>
      <c r="H71" s="48">
        <v>160</v>
      </c>
      <c r="I71" s="5">
        <v>3.15</v>
      </c>
      <c r="J71" s="5">
        <f t="shared" si="0"/>
        <v>140</v>
      </c>
      <c r="K71" s="5">
        <v>40</v>
      </c>
      <c r="L71" s="68">
        <f t="shared" si="1"/>
        <v>684</v>
      </c>
      <c r="M71" s="74"/>
      <c r="N71" s="25" t="s">
        <v>313</v>
      </c>
    </row>
    <row r="72" spans="1:14" ht="15" customHeight="1">
      <c r="A72" s="27">
        <f t="shared" si="2"/>
        <v>53</v>
      </c>
      <c r="B72" s="4" t="s">
        <v>105</v>
      </c>
      <c r="C72" s="4" t="s">
        <v>314</v>
      </c>
      <c r="D72" s="4" t="s">
        <v>315</v>
      </c>
      <c r="E72" s="4" t="s">
        <v>15</v>
      </c>
      <c r="F72" s="4" t="s">
        <v>316</v>
      </c>
      <c r="G72" s="4">
        <v>114</v>
      </c>
      <c r="H72" s="48">
        <v>870</v>
      </c>
      <c r="I72" s="5">
        <v>3.15</v>
      </c>
      <c r="J72" s="5">
        <f t="shared" si="0"/>
        <v>2280</v>
      </c>
      <c r="K72" s="5">
        <v>40</v>
      </c>
      <c r="L72" s="68">
        <f t="shared" si="1"/>
        <v>5060.5</v>
      </c>
      <c r="M72" s="74"/>
      <c r="N72" s="25" t="s">
        <v>317</v>
      </c>
    </row>
    <row r="73" spans="1:14" ht="15" customHeight="1">
      <c r="A73" s="27">
        <f t="shared" si="2"/>
        <v>54</v>
      </c>
      <c r="B73" s="4" t="s">
        <v>318</v>
      </c>
      <c r="C73" s="4" t="s">
        <v>319</v>
      </c>
      <c r="D73" s="4" t="s">
        <v>320</v>
      </c>
      <c r="E73" s="4" t="s">
        <v>15</v>
      </c>
      <c r="F73" s="4" t="s">
        <v>89</v>
      </c>
      <c r="G73" s="4">
        <v>15</v>
      </c>
      <c r="H73" s="48">
        <v>145</v>
      </c>
      <c r="I73" s="5">
        <v>3.15</v>
      </c>
      <c r="J73" s="5">
        <f t="shared" si="0"/>
        <v>300</v>
      </c>
      <c r="K73" s="5">
        <v>40</v>
      </c>
      <c r="L73" s="68">
        <f t="shared" si="1"/>
        <v>796.75</v>
      </c>
      <c r="M73" s="74"/>
      <c r="N73" s="53" t="s">
        <v>321</v>
      </c>
    </row>
    <row r="74" spans="1:14" ht="15" customHeight="1">
      <c r="A74" s="27">
        <f t="shared" si="2"/>
        <v>55</v>
      </c>
      <c r="B74" s="4" t="s">
        <v>147</v>
      </c>
      <c r="C74" s="4" t="s">
        <v>322</v>
      </c>
      <c r="D74" s="4" t="s">
        <v>323</v>
      </c>
      <c r="E74" s="4" t="s">
        <v>15</v>
      </c>
      <c r="F74" s="4" t="s">
        <v>324</v>
      </c>
      <c r="G74" s="4">
        <v>10</v>
      </c>
      <c r="H74" s="48">
        <v>250</v>
      </c>
      <c r="I74" s="5">
        <v>3.15</v>
      </c>
      <c r="J74" s="5">
        <f t="shared" si="0"/>
        <v>200</v>
      </c>
      <c r="K74" s="5">
        <v>40</v>
      </c>
      <c r="L74" s="68">
        <f t="shared" si="1"/>
        <v>1027.5</v>
      </c>
      <c r="M74" s="74"/>
      <c r="N74" s="25" t="s">
        <v>325</v>
      </c>
    </row>
    <row r="75" spans="1:14" ht="15" customHeight="1">
      <c r="A75" s="60">
        <f t="shared" si="2"/>
        <v>56</v>
      </c>
      <c r="B75" s="18" t="s">
        <v>326</v>
      </c>
      <c r="C75" s="18" t="s">
        <v>327</v>
      </c>
      <c r="D75" s="18" t="s">
        <v>328</v>
      </c>
      <c r="E75" s="4" t="s">
        <v>15</v>
      </c>
      <c r="F75" s="18" t="s">
        <v>324</v>
      </c>
      <c r="G75" s="18">
        <v>10</v>
      </c>
      <c r="H75" s="49">
        <v>225</v>
      </c>
      <c r="I75" s="50">
        <v>3.15</v>
      </c>
      <c r="J75" s="50">
        <f t="shared" si="0"/>
        <v>200</v>
      </c>
      <c r="K75" s="50">
        <v>40</v>
      </c>
      <c r="L75" s="69">
        <f t="shared" si="1"/>
        <v>948.75</v>
      </c>
      <c r="M75" s="75"/>
      <c r="N75" s="19" t="s">
        <v>325</v>
      </c>
    </row>
    <row r="76" spans="1:14" ht="15" customHeight="1">
      <c r="A76" s="60">
        <f t="shared" si="2"/>
        <v>57</v>
      </c>
      <c r="B76" s="18" t="s">
        <v>198</v>
      </c>
      <c r="C76" s="18" t="s">
        <v>329</v>
      </c>
      <c r="D76" s="18" t="s">
        <v>330</v>
      </c>
      <c r="E76" s="4" t="s">
        <v>15</v>
      </c>
      <c r="F76" s="18" t="s">
        <v>41</v>
      </c>
      <c r="G76" s="18">
        <v>18</v>
      </c>
      <c r="H76" s="49">
        <v>361</v>
      </c>
      <c r="I76" s="50">
        <v>3.15</v>
      </c>
      <c r="J76" s="50">
        <f t="shared" si="0"/>
        <v>360</v>
      </c>
      <c r="K76" s="50">
        <v>40</v>
      </c>
      <c r="L76" s="69">
        <f t="shared" si="1"/>
        <v>1537.1499999999999</v>
      </c>
      <c r="M76" s="75"/>
      <c r="N76" s="19" t="s">
        <v>82</v>
      </c>
    </row>
    <row r="77" spans="1:14" ht="15" customHeight="1">
      <c r="A77" s="60">
        <f t="shared" si="2"/>
        <v>58</v>
      </c>
      <c r="B77" s="18" t="s">
        <v>331</v>
      </c>
      <c r="C77" s="18" t="s">
        <v>332</v>
      </c>
      <c r="D77" s="18" t="s">
        <v>333</v>
      </c>
      <c r="E77" s="4" t="s">
        <v>15</v>
      </c>
      <c r="F77" s="18" t="s">
        <v>19</v>
      </c>
      <c r="G77" s="18">
        <v>7</v>
      </c>
      <c r="H77" s="49">
        <v>152.5</v>
      </c>
      <c r="I77" s="50">
        <v>3.15</v>
      </c>
      <c r="J77" s="50">
        <f t="shared" si="0"/>
        <v>140</v>
      </c>
      <c r="K77" s="50">
        <v>40</v>
      </c>
      <c r="L77" s="69">
        <f t="shared" si="1"/>
        <v>660.375</v>
      </c>
      <c r="M77" s="75"/>
      <c r="N77" s="19" t="s">
        <v>82</v>
      </c>
    </row>
    <row r="78" spans="1:14" ht="15" customHeight="1">
      <c r="A78" s="60">
        <f t="shared" si="2"/>
        <v>59</v>
      </c>
      <c r="B78" s="18" t="s">
        <v>140</v>
      </c>
      <c r="C78" s="18" t="s">
        <v>334</v>
      </c>
      <c r="D78" s="18" t="s">
        <v>335</v>
      </c>
      <c r="E78" s="4" t="s">
        <v>15</v>
      </c>
      <c r="F78" s="18" t="s">
        <v>68</v>
      </c>
      <c r="G78" s="18">
        <v>22</v>
      </c>
      <c r="H78" s="49">
        <v>313</v>
      </c>
      <c r="I78" s="50">
        <v>3.15</v>
      </c>
      <c r="J78" s="50">
        <f t="shared" si="0"/>
        <v>440</v>
      </c>
      <c r="K78" s="50">
        <v>40</v>
      </c>
      <c r="L78" s="69">
        <f t="shared" si="1"/>
        <v>1465.9499999999998</v>
      </c>
      <c r="M78" s="75"/>
      <c r="N78" s="19" t="s">
        <v>69</v>
      </c>
    </row>
    <row r="79" spans="1:14" ht="15" customHeight="1">
      <c r="A79" s="60">
        <f t="shared" si="2"/>
        <v>60</v>
      </c>
      <c r="B79" s="18" t="s">
        <v>112</v>
      </c>
      <c r="C79" s="18" t="s">
        <v>336</v>
      </c>
      <c r="D79" s="18" t="s">
        <v>337</v>
      </c>
      <c r="E79" s="4" t="s">
        <v>15</v>
      </c>
      <c r="F79" s="18" t="s">
        <v>22</v>
      </c>
      <c r="G79" s="18">
        <v>16</v>
      </c>
      <c r="H79" s="49">
        <v>267</v>
      </c>
      <c r="I79" s="50">
        <v>3.15</v>
      </c>
      <c r="J79" s="50">
        <f t="shared" si="0"/>
        <v>320</v>
      </c>
      <c r="K79" s="50">
        <v>40</v>
      </c>
      <c r="L79" s="69">
        <f t="shared" si="1"/>
        <v>1201.05</v>
      </c>
      <c r="M79" s="75"/>
      <c r="N79" s="19" t="s">
        <v>338</v>
      </c>
    </row>
    <row r="80" spans="1:14" ht="15" customHeight="1">
      <c r="A80" s="60">
        <f t="shared" si="2"/>
        <v>61</v>
      </c>
      <c r="B80" s="18" t="s">
        <v>175</v>
      </c>
      <c r="C80" s="18" t="s">
        <v>339</v>
      </c>
      <c r="D80" s="18" t="s">
        <v>340</v>
      </c>
      <c r="E80" s="4" t="s">
        <v>15</v>
      </c>
      <c r="F80" s="18" t="s">
        <v>74</v>
      </c>
      <c r="G80" s="18">
        <v>21</v>
      </c>
      <c r="H80" s="49">
        <v>155</v>
      </c>
      <c r="I80" s="50">
        <v>3.15</v>
      </c>
      <c r="J80" s="50">
        <f t="shared" si="0"/>
        <v>420</v>
      </c>
      <c r="K80" s="50">
        <v>40</v>
      </c>
      <c r="L80" s="69">
        <f t="shared" si="1"/>
        <v>948.25</v>
      </c>
      <c r="M80" s="75"/>
      <c r="N80" s="19" t="s">
        <v>79</v>
      </c>
    </row>
    <row r="81" spans="1:14" ht="15" customHeight="1">
      <c r="A81" s="60">
        <f t="shared" si="2"/>
        <v>62</v>
      </c>
      <c r="B81" s="18" t="s">
        <v>117</v>
      </c>
      <c r="C81" s="18" t="s">
        <v>341</v>
      </c>
      <c r="D81" s="18" t="s">
        <v>342</v>
      </c>
      <c r="E81" s="4" t="s">
        <v>15</v>
      </c>
      <c r="F81" s="18" t="s">
        <v>343</v>
      </c>
      <c r="G81" s="18">
        <v>18</v>
      </c>
      <c r="H81" s="49">
        <v>348</v>
      </c>
      <c r="I81" s="50">
        <v>3.15</v>
      </c>
      <c r="J81" s="50">
        <f t="shared" si="0"/>
        <v>360</v>
      </c>
      <c r="K81" s="50">
        <v>40</v>
      </c>
      <c r="L81" s="69">
        <f t="shared" si="1"/>
        <v>1496.2</v>
      </c>
      <c r="M81" s="75"/>
      <c r="N81" s="19" t="s">
        <v>344</v>
      </c>
    </row>
    <row r="82" spans="1:14" ht="15" customHeight="1">
      <c r="A82" s="27">
        <f t="shared" si="2"/>
        <v>63</v>
      </c>
      <c r="B82" s="4" t="s">
        <v>117</v>
      </c>
      <c r="C82" s="4" t="s">
        <v>345</v>
      </c>
      <c r="D82" s="4" t="s">
        <v>346</v>
      </c>
      <c r="E82" s="4" t="s">
        <v>15</v>
      </c>
      <c r="F82" s="4" t="s">
        <v>347</v>
      </c>
      <c r="G82" s="4">
        <v>40</v>
      </c>
      <c r="H82" s="48">
        <v>1625</v>
      </c>
      <c r="I82" s="5">
        <v>3.15</v>
      </c>
      <c r="J82" s="5">
        <f t="shared" si="0"/>
        <v>800</v>
      </c>
      <c r="K82" s="5">
        <v>40</v>
      </c>
      <c r="L82" s="68">
        <f t="shared" si="1"/>
        <v>5958.75</v>
      </c>
      <c r="M82" s="74"/>
      <c r="N82" s="53" t="s">
        <v>348</v>
      </c>
    </row>
    <row r="83" spans="1:14" ht="15" customHeight="1">
      <c r="A83" s="27">
        <f t="shared" si="2"/>
        <v>64</v>
      </c>
      <c r="B83" s="4" t="s">
        <v>135</v>
      </c>
      <c r="C83" s="4" t="s">
        <v>349</v>
      </c>
      <c r="D83" s="4" t="s">
        <v>350</v>
      </c>
      <c r="E83" s="4" t="s">
        <v>15</v>
      </c>
      <c r="F83" s="4" t="s">
        <v>93</v>
      </c>
      <c r="G83" s="4">
        <v>38</v>
      </c>
      <c r="H83" s="48">
        <v>540</v>
      </c>
      <c r="I83" s="5">
        <v>3.15</v>
      </c>
      <c r="J83" s="5">
        <f t="shared" si="0"/>
        <v>760</v>
      </c>
      <c r="K83" s="5">
        <v>40</v>
      </c>
      <c r="L83" s="68">
        <f t="shared" si="1"/>
        <v>2501</v>
      </c>
      <c r="M83" s="74"/>
      <c r="N83" s="25" t="s">
        <v>351</v>
      </c>
    </row>
    <row r="84" spans="1:14" ht="15" customHeight="1">
      <c r="A84" s="27">
        <f t="shared" si="2"/>
        <v>65</v>
      </c>
      <c r="B84" s="4" t="s">
        <v>156</v>
      </c>
      <c r="C84" s="4" t="s">
        <v>352</v>
      </c>
      <c r="D84" s="4" t="s">
        <v>353</v>
      </c>
      <c r="E84" s="4" t="s">
        <v>15</v>
      </c>
      <c r="F84" s="4" t="s">
        <v>72</v>
      </c>
      <c r="G84" s="4">
        <v>2</v>
      </c>
      <c r="H84" s="48">
        <v>38</v>
      </c>
      <c r="I84" s="5">
        <v>3.15</v>
      </c>
      <c r="J84" s="5">
        <f t="shared" si="0"/>
        <v>40</v>
      </c>
      <c r="K84" s="5">
        <v>40</v>
      </c>
      <c r="L84" s="68">
        <f t="shared" si="1"/>
        <v>199.7</v>
      </c>
      <c r="M84" s="74"/>
      <c r="N84" s="25" t="s">
        <v>73</v>
      </c>
    </row>
    <row r="85" spans="1:14" ht="15" customHeight="1">
      <c r="A85" s="27">
        <f t="shared" si="2"/>
        <v>66</v>
      </c>
      <c r="B85" s="4" t="s">
        <v>175</v>
      </c>
      <c r="C85" s="4" t="s">
        <v>354</v>
      </c>
      <c r="D85" s="4" t="s">
        <v>355</v>
      </c>
      <c r="E85" s="4" t="s">
        <v>15</v>
      </c>
      <c r="F85" s="4" t="s">
        <v>72</v>
      </c>
      <c r="G85" s="4">
        <v>3</v>
      </c>
      <c r="H85" s="48">
        <v>75</v>
      </c>
      <c r="I85" s="5">
        <v>3.15</v>
      </c>
      <c r="J85" s="5">
        <f t="shared" si="0"/>
        <v>60</v>
      </c>
      <c r="K85" s="5">
        <v>40</v>
      </c>
      <c r="L85" s="68">
        <f t="shared" si="1"/>
        <v>336.25</v>
      </c>
      <c r="M85" s="74"/>
      <c r="N85" s="25" t="s">
        <v>73</v>
      </c>
    </row>
    <row r="86" spans="1:14" ht="15" customHeight="1">
      <c r="A86" s="27">
        <f t="shared" si="2"/>
        <v>67</v>
      </c>
      <c r="B86" s="4" t="s">
        <v>105</v>
      </c>
      <c r="C86" s="4" t="s">
        <v>356</v>
      </c>
      <c r="D86" s="4" t="s">
        <v>357</v>
      </c>
      <c r="E86" s="4" t="s">
        <v>15</v>
      </c>
      <c r="F86" s="6" t="s">
        <v>358</v>
      </c>
      <c r="G86" s="4">
        <v>13</v>
      </c>
      <c r="H86" s="48">
        <v>231</v>
      </c>
      <c r="I86" s="5">
        <v>3.15</v>
      </c>
      <c r="J86" s="5">
        <f t="shared" si="0"/>
        <v>260</v>
      </c>
      <c r="K86" s="5">
        <v>40</v>
      </c>
      <c r="L86" s="68">
        <f t="shared" si="1"/>
        <v>1027.6500000000001</v>
      </c>
      <c r="M86" s="74"/>
      <c r="N86" s="25" t="s">
        <v>359</v>
      </c>
    </row>
    <row r="87" spans="1:14" ht="15" customHeight="1">
      <c r="A87" s="27">
        <f t="shared" si="2"/>
        <v>68</v>
      </c>
      <c r="B87" s="4" t="s">
        <v>147</v>
      </c>
      <c r="C87" s="4" t="s">
        <v>360</v>
      </c>
      <c r="D87" s="4" t="s">
        <v>361</v>
      </c>
      <c r="E87" s="4" t="s">
        <v>15</v>
      </c>
      <c r="F87" s="4" t="s">
        <v>26</v>
      </c>
      <c r="G87" s="4">
        <v>25</v>
      </c>
      <c r="H87" s="48">
        <v>550</v>
      </c>
      <c r="I87" s="5">
        <v>3.15</v>
      </c>
      <c r="J87" s="5">
        <f t="shared" si="0"/>
        <v>500</v>
      </c>
      <c r="K87" s="5">
        <v>40</v>
      </c>
      <c r="L87" s="68">
        <f t="shared" si="1"/>
        <v>2272.5</v>
      </c>
      <c r="M87" s="74"/>
      <c r="N87" s="25" t="s">
        <v>362</v>
      </c>
    </row>
    <row r="88" spans="1:14" ht="15" customHeight="1">
      <c r="A88" s="27">
        <f t="shared" si="2"/>
        <v>69</v>
      </c>
      <c r="B88" s="4" t="s">
        <v>135</v>
      </c>
      <c r="C88" s="4" t="s">
        <v>363</v>
      </c>
      <c r="D88" s="4" t="s">
        <v>364</v>
      </c>
      <c r="E88" s="4" t="s">
        <v>15</v>
      </c>
      <c r="F88" s="4" t="s">
        <v>26</v>
      </c>
      <c r="G88" s="4">
        <v>10</v>
      </c>
      <c r="H88" s="48">
        <v>400</v>
      </c>
      <c r="I88" s="5">
        <v>3.15</v>
      </c>
      <c r="J88" s="5">
        <f t="shared" si="0"/>
        <v>200</v>
      </c>
      <c r="K88" s="5">
        <v>40</v>
      </c>
      <c r="L88" s="68">
        <f t="shared" si="1"/>
        <v>1500</v>
      </c>
      <c r="M88" s="74"/>
      <c r="N88" s="25" t="s">
        <v>362</v>
      </c>
    </row>
    <row r="89" spans="1:14" ht="15" customHeight="1">
      <c r="A89" s="27">
        <f t="shared" si="2"/>
        <v>70</v>
      </c>
      <c r="B89" s="4" t="s">
        <v>135</v>
      </c>
      <c r="C89" s="4" t="s">
        <v>365</v>
      </c>
      <c r="D89" s="4" t="s">
        <v>366</v>
      </c>
      <c r="E89" s="4" t="s">
        <v>15</v>
      </c>
      <c r="F89" s="4" t="s">
        <v>26</v>
      </c>
      <c r="G89" s="4">
        <v>10</v>
      </c>
      <c r="H89" s="48">
        <v>120</v>
      </c>
      <c r="I89" s="5">
        <v>3.15</v>
      </c>
      <c r="J89" s="5">
        <f t="shared" si="0"/>
        <v>200</v>
      </c>
      <c r="K89" s="5">
        <v>40</v>
      </c>
      <c r="L89" s="68">
        <f t="shared" si="1"/>
        <v>618</v>
      </c>
      <c r="M89" s="74"/>
      <c r="N89" s="25" t="s">
        <v>362</v>
      </c>
    </row>
    <row r="90" spans="1:14" ht="15" customHeight="1">
      <c r="A90" s="61">
        <f t="shared" si="2"/>
        <v>71</v>
      </c>
      <c r="B90" s="20" t="s">
        <v>112</v>
      </c>
      <c r="C90" s="21" t="s">
        <v>367</v>
      </c>
      <c r="D90" s="20" t="s">
        <v>368</v>
      </c>
      <c r="E90" s="51" t="s">
        <v>369</v>
      </c>
      <c r="F90" s="21" t="s">
        <v>40</v>
      </c>
      <c r="G90" s="20">
        <v>19</v>
      </c>
      <c r="H90" s="52">
        <v>475</v>
      </c>
      <c r="I90" s="22">
        <v>3.15</v>
      </c>
      <c r="J90" s="22">
        <f t="shared" si="0"/>
        <v>380</v>
      </c>
      <c r="K90" s="22">
        <v>40</v>
      </c>
      <c r="L90" s="70">
        <f t="shared" si="1"/>
        <v>1916.25</v>
      </c>
      <c r="M90" s="76" t="s">
        <v>29</v>
      </c>
      <c r="N90" s="26" t="s">
        <v>18</v>
      </c>
    </row>
    <row r="91" spans="1:14" ht="15" customHeight="1">
      <c r="A91" s="27">
        <f t="shared" si="2"/>
        <v>72</v>
      </c>
      <c r="B91" s="4" t="s">
        <v>175</v>
      </c>
      <c r="C91" s="4" t="s">
        <v>370</v>
      </c>
      <c r="D91" s="4" t="s">
        <v>371</v>
      </c>
      <c r="E91" s="4" t="s">
        <v>15</v>
      </c>
      <c r="F91" s="4" t="s">
        <v>70</v>
      </c>
      <c r="G91" s="4">
        <v>5</v>
      </c>
      <c r="H91" s="48">
        <v>125</v>
      </c>
      <c r="I91" s="5">
        <v>3.15</v>
      </c>
      <c r="J91" s="5">
        <f t="shared" si="0"/>
        <v>100</v>
      </c>
      <c r="K91" s="5">
        <v>40</v>
      </c>
      <c r="L91" s="68">
        <f t="shared" si="1"/>
        <v>533.75</v>
      </c>
      <c r="M91" s="74"/>
      <c r="N91" s="53" t="s">
        <v>372</v>
      </c>
    </row>
    <row r="92" spans="1:14" ht="15" customHeight="1">
      <c r="A92" s="27">
        <f t="shared" si="2"/>
        <v>73</v>
      </c>
      <c r="B92" s="4" t="s">
        <v>140</v>
      </c>
      <c r="C92" s="4" t="s">
        <v>373</v>
      </c>
      <c r="D92" s="4" t="s">
        <v>374</v>
      </c>
      <c r="E92" s="4" t="s">
        <v>15</v>
      </c>
      <c r="F92" s="4" t="s">
        <v>58</v>
      </c>
      <c r="G92" s="4">
        <v>28</v>
      </c>
      <c r="H92" s="48">
        <v>395</v>
      </c>
      <c r="I92" s="5">
        <v>3.15</v>
      </c>
      <c r="J92" s="5">
        <f t="shared" si="0"/>
        <v>560</v>
      </c>
      <c r="K92" s="5">
        <v>40</v>
      </c>
      <c r="L92" s="68">
        <f t="shared" si="1"/>
        <v>1844.25</v>
      </c>
      <c r="M92" s="74"/>
      <c r="N92" s="25" t="s">
        <v>76</v>
      </c>
    </row>
    <row r="93" spans="1:14" ht="15" customHeight="1">
      <c r="A93" s="27">
        <f t="shared" si="2"/>
        <v>74</v>
      </c>
      <c r="B93" s="4" t="s">
        <v>132</v>
      </c>
      <c r="C93" s="4" t="s">
        <v>375</v>
      </c>
      <c r="D93" s="4" t="s">
        <v>376</v>
      </c>
      <c r="E93" s="4" t="s">
        <v>15</v>
      </c>
      <c r="F93" s="4" t="s">
        <v>58</v>
      </c>
      <c r="G93" s="4">
        <v>22</v>
      </c>
      <c r="H93" s="48">
        <v>370</v>
      </c>
      <c r="I93" s="5">
        <v>3.15</v>
      </c>
      <c r="J93" s="5">
        <f t="shared" si="0"/>
        <v>440</v>
      </c>
      <c r="K93" s="5">
        <v>40</v>
      </c>
      <c r="L93" s="68">
        <f t="shared" si="1"/>
        <v>1645.5</v>
      </c>
      <c r="M93" s="74"/>
      <c r="N93" s="25" t="s">
        <v>76</v>
      </c>
    </row>
    <row r="94" spans="1:14" ht="15" customHeight="1">
      <c r="A94" s="27">
        <f t="shared" si="2"/>
        <v>75</v>
      </c>
      <c r="B94" s="4" t="s">
        <v>236</v>
      </c>
      <c r="C94" s="4" t="s">
        <v>377</v>
      </c>
      <c r="D94" s="4" t="s">
        <v>378</v>
      </c>
      <c r="E94" s="4" t="s">
        <v>15</v>
      </c>
      <c r="F94" s="4" t="s">
        <v>80</v>
      </c>
      <c r="G94" s="4">
        <v>15</v>
      </c>
      <c r="H94" s="48">
        <v>300</v>
      </c>
      <c r="I94" s="5">
        <v>3.15</v>
      </c>
      <c r="J94" s="5">
        <f t="shared" si="0"/>
        <v>300</v>
      </c>
      <c r="K94" s="5">
        <v>40</v>
      </c>
      <c r="L94" s="68">
        <f t="shared" si="1"/>
        <v>1285</v>
      </c>
      <c r="M94" s="74"/>
      <c r="N94" s="25" t="s">
        <v>81</v>
      </c>
    </row>
    <row r="95" spans="1:14" ht="15" customHeight="1">
      <c r="A95" s="60">
        <f t="shared" si="2"/>
        <v>76</v>
      </c>
      <c r="B95" s="18" t="s">
        <v>112</v>
      </c>
      <c r="C95" s="18" t="s">
        <v>379</v>
      </c>
      <c r="D95" s="18" t="s">
        <v>380</v>
      </c>
      <c r="E95" s="4" t="s">
        <v>15</v>
      </c>
      <c r="F95" s="18" t="s">
        <v>80</v>
      </c>
      <c r="G95" s="18">
        <v>24</v>
      </c>
      <c r="H95" s="49">
        <v>430</v>
      </c>
      <c r="I95" s="50">
        <v>3.15</v>
      </c>
      <c r="J95" s="50">
        <f t="shared" si="0"/>
        <v>480</v>
      </c>
      <c r="K95" s="50">
        <v>40</v>
      </c>
      <c r="L95" s="69">
        <f t="shared" si="1"/>
        <v>1874.5</v>
      </c>
      <c r="M95" s="77"/>
      <c r="N95" s="19" t="s">
        <v>81</v>
      </c>
    </row>
    <row r="96" spans="1:14" ht="15" customHeight="1">
      <c r="A96" s="27">
        <f t="shared" si="2"/>
        <v>77</v>
      </c>
      <c r="B96" s="4" t="s">
        <v>112</v>
      </c>
      <c r="C96" s="4" t="s">
        <v>381</v>
      </c>
      <c r="D96" s="4" t="s">
        <v>382</v>
      </c>
      <c r="E96" s="4" t="s">
        <v>15</v>
      </c>
      <c r="F96" s="4" t="s">
        <v>27</v>
      </c>
      <c r="G96" s="4">
        <v>25</v>
      </c>
      <c r="H96" s="48">
        <v>500</v>
      </c>
      <c r="I96" s="5">
        <v>3.15</v>
      </c>
      <c r="J96" s="5">
        <f t="shared" si="0"/>
        <v>500</v>
      </c>
      <c r="K96" s="5">
        <v>40</v>
      </c>
      <c r="L96" s="68">
        <f t="shared" si="1"/>
        <v>2115</v>
      </c>
      <c r="M96" s="74"/>
      <c r="N96" s="25" t="s">
        <v>64</v>
      </c>
    </row>
    <row r="97" spans="1:14" ht="15" customHeight="1">
      <c r="A97" s="27">
        <f t="shared" si="2"/>
        <v>78</v>
      </c>
      <c r="B97" s="4" t="s">
        <v>126</v>
      </c>
      <c r="C97" s="4" t="s">
        <v>383</v>
      </c>
      <c r="D97" s="4" t="s">
        <v>384</v>
      </c>
      <c r="E97" s="4" t="s">
        <v>15</v>
      </c>
      <c r="F97" s="6" t="s">
        <v>385</v>
      </c>
      <c r="G97" s="4">
        <v>10</v>
      </c>
      <c r="H97" s="48">
        <v>250</v>
      </c>
      <c r="I97" s="5">
        <v>3.15</v>
      </c>
      <c r="J97" s="5">
        <f t="shared" si="0"/>
        <v>200</v>
      </c>
      <c r="K97" s="5">
        <v>40</v>
      </c>
      <c r="L97" s="68">
        <f t="shared" si="1"/>
        <v>1027.5</v>
      </c>
      <c r="M97" s="74"/>
      <c r="N97" s="53" t="s">
        <v>386</v>
      </c>
    </row>
    <row r="98" spans="1:14" ht="15" customHeight="1">
      <c r="A98" s="27">
        <f t="shared" si="2"/>
        <v>79</v>
      </c>
      <c r="B98" s="4" t="s">
        <v>112</v>
      </c>
      <c r="C98" s="4" t="s">
        <v>387</v>
      </c>
      <c r="D98" s="4" t="s">
        <v>388</v>
      </c>
      <c r="E98" s="4" t="s">
        <v>15</v>
      </c>
      <c r="F98" s="4" t="s">
        <v>21</v>
      </c>
      <c r="G98" s="4">
        <v>10</v>
      </c>
      <c r="H98" s="48">
        <v>218</v>
      </c>
      <c r="I98" s="5">
        <v>3.15</v>
      </c>
      <c r="J98" s="5">
        <f t="shared" si="0"/>
        <v>200</v>
      </c>
      <c r="K98" s="5">
        <v>40</v>
      </c>
      <c r="L98" s="68">
        <f t="shared" si="1"/>
        <v>926.69999999999993</v>
      </c>
      <c r="M98" s="74"/>
      <c r="N98" s="25" t="s">
        <v>389</v>
      </c>
    </row>
    <row r="99" spans="1:14" ht="15" customHeight="1">
      <c r="A99" s="27">
        <f t="shared" si="2"/>
        <v>80</v>
      </c>
      <c r="B99" s="4" t="s">
        <v>156</v>
      </c>
      <c r="C99" s="4" t="s">
        <v>390</v>
      </c>
      <c r="D99" s="4" t="s">
        <v>391</v>
      </c>
      <c r="E99" s="4" t="s">
        <v>15</v>
      </c>
      <c r="F99" s="6" t="s">
        <v>150</v>
      </c>
      <c r="G99" s="4">
        <v>27</v>
      </c>
      <c r="H99" s="48">
        <v>519</v>
      </c>
      <c r="I99" s="5">
        <v>3.15</v>
      </c>
      <c r="J99" s="5">
        <f t="shared" si="0"/>
        <v>540</v>
      </c>
      <c r="K99" s="5">
        <v>40</v>
      </c>
      <c r="L99" s="68">
        <f t="shared" si="1"/>
        <v>2214.85</v>
      </c>
      <c r="M99" s="74"/>
      <c r="N99" s="53" t="s">
        <v>392</v>
      </c>
    </row>
    <row r="100" spans="1:14" ht="15" customHeight="1">
      <c r="A100" s="27">
        <f t="shared" si="2"/>
        <v>81</v>
      </c>
      <c r="B100" s="4" t="s">
        <v>132</v>
      </c>
      <c r="C100" s="4" t="s">
        <v>393</v>
      </c>
      <c r="D100" s="4" t="s">
        <v>394</v>
      </c>
      <c r="E100" s="4" t="s">
        <v>15</v>
      </c>
      <c r="F100" s="6" t="s">
        <v>150</v>
      </c>
      <c r="G100" s="4">
        <v>20</v>
      </c>
      <c r="H100" s="48">
        <v>260</v>
      </c>
      <c r="I100" s="5">
        <v>3.15</v>
      </c>
      <c r="J100" s="5">
        <f t="shared" si="0"/>
        <v>400</v>
      </c>
      <c r="K100" s="5">
        <v>40</v>
      </c>
      <c r="L100" s="68">
        <f t="shared" si="1"/>
        <v>1259</v>
      </c>
      <c r="M100" s="74"/>
      <c r="N100" s="53" t="s">
        <v>392</v>
      </c>
    </row>
    <row r="101" spans="1:14" ht="15" customHeight="1">
      <c r="A101" s="27">
        <f t="shared" si="2"/>
        <v>82</v>
      </c>
      <c r="B101" s="4" t="s">
        <v>132</v>
      </c>
      <c r="C101" s="4" t="s">
        <v>395</v>
      </c>
      <c r="D101" s="4" t="s">
        <v>396</v>
      </c>
      <c r="E101" s="4" t="s">
        <v>15</v>
      </c>
      <c r="F101" s="4" t="s">
        <v>91</v>
      </c>
      <c r="G101" s="4">
        <v>24</v>
      </c>
      <c r="H101" s="48">
        <v>475</v>
      </c>
      <c r="I101" s="5">
        <v>3.15</v>
      </c>
      <c r="J101" s="5">
        <f t="shared" si="0"/>
        <v>480</v>
      </c>
      <c r="K101" s="5">
        <v>40</v>
      </c>
      <c r="L101" s="68">
        <f t="shared" si="1"/>
        <v>2016.25</v>
      </c>
      <c r="M101" s="74"/>
      <c r="N101" s="25" t="s">
        <v>397</v>
      </c>
    </row>
    <row r="102" spans="1:14" ht="15" customHeight="1">
      <c r="A102" s="27">
        <f t="shared" si="2"/>
        <v>83</v>
      </c>
      <c r="B102" s="4" t="s">
        <v>175</v>
      </c>
      <c r="C102" s="4" t="s">
        <v>398</v>
      </c>
      <c r="D102" s="4" t="s">
        <v>399</v>
      </c>
      <c r="E102" s="4" t="s">
        <v>15</v>
      </c>
      <c r="F102" s="4" t="s">
        <v>50</v>
      </c>
      <c r="G102" s="4">
        <v>17</v>
      </c>
      <c r="H102" s="48">
        <v>415</v>
      </c>
      <c r="I102" s="5">
        <v>3.15</v>
      </c>
      <c r="J102" s="5">
        <f t="shared" si="0"/>
        <v>340</v>
      </c>
      <c r="K102" s="5">
        <v>40</v>
      </c>
      <c r="L102" s="68">
        <f t="shared" si="1"/>
        <v>1687.25</v>
      </c>
      <c r="M102" s="74"/>
      <c r="N102" s="25" t="s">
        <v>400</v>
      </c>
    </row>
    <row r="103" spans="1:14" ht="15" customHeight="1">
      <c r="A103" s="27">
        <f t="shared" si="2"/>
        <v>84</v>
      </c>
      <c r="B103" s="4" t="s">
        <v>135</v>
      </c>
      <c r="C103" s="4" t="s">
        <v>401</v>
      </c>
      <c r="D103" s="4" t="s">
        <v>402</v>
      </c>
      <c r="E103" s="4" t="s">
        <v>15</v>
      </c>
      <c r="F103" s="4" t="s">
        <v>403</v>
      </c>
      <c r="G103" s="4">
        <v>8</v>
      </c>
      <c r="H103" s="48">
        <v>45</v>
      </c>
      <c r="I103" s="5">
        <v>3.15</v>
      </c>
      <c r="J103" s="5">
        <f t="shared" si="0"/>
        <v>160</v>
      </c>
      <c r="K103" s="5">
        <v>40</v>
      </c>
      <c r="L103" s="68">
        <f t="shared" si="1"/>
        <v>341.75</v>
      </c>
      <c r="M103" s="74"/>
      <c r="N103" s="25" t="s">
        <v>404</v>
      </c>
    </row>
    <row r="104" spans="1:14" ht="15" customHeight="1">
      <c r="A104" s="27">
        <f t="shared" si="2"/>
        <v>85</v>
      </c>
      <c r="B104" s="4" t="s">
        <v>126</v>
      </c>
      <c r="C104" s="4" t="s">
        <v>405</v>
      </c>
      <c r="D104" s="4" t="s">
        <v>406</v>
      </c>
      <c r="E104" s="4" t="s">
        <v>15</v>
      </c>
      <c r="F104" s="4" t="s">
        <v>91</v>
      </c>
      <c r="G104" s="4">
        <v>32</v>
      </c>
      <c r="H104" s="48">
        <v>760</v>
      </c>
      <c r="I104" s="5">
        <v>3.15</v>
      </c>
      <c r="J104" s="5">
        <f t="shared" si="0"/>
        <v>640</v>
      </c>
      <c r="K104" s="5">
        <v>40</v>
      </c>
      <c r="L104" s="68">
        <f t="shared" si="1"/>
        <v>3074</v>
      </c>
      <c r="M104" s="74"/>
      <c r="N104" s="25" t="s">
        <v>92</v>
      </c>
    </row>
    <row r="105" spans="1:14" ht="15" customHeight="1">
      <c r="A105" s="27">
        <f t="shared" si="2"/>
        <v>86</v>
      </c>
      <c r="B105" s="4" t="s">
        <v>126</v>
      </c>
      <c r="C105" s="4" t="s">
        <v>407</v>
      </c>
      <c r="D105" s="4" t="s">
        <v>408</v>
      </c>
      <c r="E105" s="4" t="s">
        <v>15</v>
      </c>
      <c r="F105" s="4" t="s">
        <v>101</v>
      </c>
      <c r="G105" s="4">
        <v>30</v>
      </c>
      <c r="H105" s="48">
        <v>300</v>
      </c>
      <c r="I105" s="5">
        <v>3.15</v>
      </c>
      <c r="J105" s="5">
        <f t="shared" si="0"/>
        <v>600</v>
      </c>
      <c r="K105" s="5">
        <v>40</v>
      </c>
      <c r="L105" s="68">
        <f t="shared" si="1"/>
        <v>1585</v>
      </c>
      <c r="M105" s="74"/>
      <c r="N105" s="53" t="s">
        <v>102</v>
      </c>
    </row>
    <row r="106" spans="1:14" ht="15" customHeight="1">
      <c r="A106" s="27">
        <f t="shared" si="2"/>
        <v>87</v>
      </c>
      <c r="B106" s="4" t="s">
        <v>225</v>
      </c>
      <c r="C106" s="4" t="s">
        <v>409</v>
      </c>
      <c r="D106" s="4" t="s">
        <v>410</v>
      </c>
      <c r="E106" s="4" t="s">
        <v>15</v>
      </c>
      <c r="F106" s="4" t="s">
        <v>411</v>
      </c>
      <c r="G106" s="4">
        <v>5</v>
      </c>
      <c r="H106" s="48">
        <v>110</v>
      </c>
      <c r="I106" s="5">
        <v>3.15</v>
      </c>
      <c r="J106" s="5">
        <f t="shared" si="0"/>
        <v>100</v>
      </c>
      <c r="K106" s="5">
        <v>40</v>
      </c>
      <c r="L106" s="68">
        <f t="shared" si="1"/>
        <v>486.5</v>
      </c>
      <c r="M106" s="74"/>
      <c r="N106" s="25" t="s">
        <v>412</v>
      </c>
    </row>
    <row r="107" spans="1:14" ht="15" customHeight="1">
      <c r="A107" s="27">
        <f t="shared" si="2"/>
        <v>88</v>
      </c>
      <c r="B107" s="4" t="s">
        <v>159</v>
      </c>
      <c r="C107" s="4" t="s">
        <v>413</v>
      </c>
      <c r="D107" s="4" t="s">
        <v>414</v>
      </c>
      <c r="E107" s="4" t="s">
        <v>15</v>
      </c>
      <c r="F107" s="4" t="s">
        <v>411</v>
      </c>
      <c r="G107" s="4">
        <v>21</v>
      </c>
      <c r="H107" s="48">
        <v>325</v>
      </c>
      <c r="I107" s="5">
        <v>3.15</v>
      </c>
      <c r="J107" s="5">
        <f t="shared" si="0"/>
        <v>420</v>
      </c>
      <c r="K107" s="5">
        <v>40</v>
      </c>
      <c r="L107" s="68">
        <f t="shared" si="1"/>
        <v>1483.75</v>
      </c>
      <c r="M107" s="74"/>
      <c r="N107" s="25" t="s">
        <v>412</v>
      </c>
    </row>
    <row r="108" spans="1:14" ht="15" customHeight="1">
      <c r="A108" s="27">
        <f t="shared" si="2"/>
        <v>89</v>
      </c>
      <c r="B108" s="4" t="s">
        <v>182</v>
      </c>
      <c r="C108" s="4" t="s">
        <v>415</v>
      </c>
      <c r="D108" s="4" t="s">
        <v>416</v>
      </c>
      <c r="E108" s="4" t="s">
        <v>15</v>
      </c>
      <c r="F108" s="4" t="s">
        <v>417</v>
      </c>
      <c r="G108" s="4">
        <v>32</v>
      </c>
      <c r="H108" s="48">
        <v>680</v>
      </c>
      <c r="I108" s="5">
        <v>3.15</v>
      </c>
      <c r="J108" s="5">
        <f t="shared" si="0"/>
        <v>640</v>
      </c>
      <c r="K108" s="5">
        <v>40</v>
      </c>
      <c r="L108" s="68">
        <f t="shared" si="1"/>
        <v>2822</v>
      </c>
      <c r="M108" s="74"/>
      <c r="N108" s="53" t="s">
        <v>418</v>
      </c>
    </row>
    <row r="109" spans="1:14" ht="15" customHeight="1">
      <c r="A109" s="27">
        <f t="shared" si="2"/>
        <v>90</v>
      </c>
      <c r="B109" s="4" t="s">
        <v>182</v>
      </c>
      <c r="C109" s="4" t="s">
        <v>419</v>
      </c>
      <c r="D109" s="4" t="s">
        <v>420</v>
      </c>
      <c r="E109" s="4" t="s">
        <v>15</v>
      </c>
      <c r="F109" s="4" t="s">
        <v>417</v>
      </c>
      <c r="G109" s="4">
        <v>17</v>
      </c>
      <c r="H109" s="48">
        <v>531</v>
      </c>
      <c r="I109" s="5">
        <v>3.15</v>
      </c>
      <c r="J109" s="5">
        <f t="shared" si="0"/>
        <v>340</v>
      </c>
      <c r="K109" s="5">
        <v>40</v>
      </c>
      <c r="L109" s="68">
        <f t="shared" si="1"/>
        <v>2052.6499999999996</v>
      </c>
      <c r="M109" s="74"/>
      <c r="N109" s="53" t="s">
        <v>418</v>
      </c>
    </row>
    <row r="110" spans="1:14" ht="15" customHeight="1">
      <c r="A110" s="27">
        <f t="shared" si="2"/>
        <v>91</v>
      </c>
      <c r="B110" s="4" t="s">
        <v>132</v>
      </c>
      <c r="C110" s="4" t="s">
        <v>421</v>
      </c>
      <c r="D110" s="4" t="s">
        <v>422</v>
      </c>
      <c r="E110" s="4" t="s">
        <v>15</v>
      </c>
      <c r="F110" s="4" t="s">
        <v>55</v>
      </c>
      <c r="G110" s="4">
        <v>20</v>
      </c>
      <c r="H110" s="48">
        <v>450</v>
      </c>
      <c r="I110" s="5">
        <v>3.15</v>
      </c>
      <c r="J110" s="5">
        <f t="shared" si="0"/>
        <v>400</v>
      </c>
      <c r="K110" s="5">
        <v>40</v>
      </c>
      <c r="L110" s="68">
        <f t="shared" si="1"/>
        <v>1857.5</v>
      </c>
      <c r="M110" s="74"/>
      <c r="N110" s="25" t="s">
        <v>56</v>
      </c>
    </row>
    <row r="111" spans="1:14" ht="15" customHeight="1">
      <c r="A111" s="27">
        <f t="shared" si="2"/>
        <v>92</v>
      </c>
      <c r="B111" s="4" t="s">
        <v>175</v>
      </c>
      <c r="C111" s="4" t="s">
        <v>423</v>
      </c>
      <c r="D111" s="4" t="s">
        <v>424</v>
      </c>
      <c r="E111" s="4" t="s">
        <v>15</v>
      </c>
      <c r="F111" s="4" t="s">
        <v>55</v>
      </c>
      <c r="G111" s="4">
        <v>5</v>
      </c>
      <c r="H111" s="48">
        <v>100</v>
      </c>
      <c r="I111" s="5">
        <v>3.15</v>
      </c>
      <c r="J111" s="5">
        <f t="shared" si="0"/>
        <v>100</v>
      </c>
      <c r="K111" s="5">
        <v>40</v>
      </c>
      <c r="L111" s="68">
        <f t="shared" si="1"/>
        <v>455</v>
      </c>
      <c r="M111" s="74"/>
      <c r="N111" s="25" t="s">
        <v>56</v>
      </c>
    </row>
    <row r="112" spans="1:14" ht="15" customHeight="1">
      <c r="A112" s="27">
        <f t="shared" si="2"/>
        <v>93</v>
      </c>
      <c r="B112" s="4" t="s">
        <v>159</v>
      </c>
      <c r="C112" s="4" t="s">
        <v>425</v>
      </c>
      <c r="D112" s="4" t="s">
        <v>426</v>
      </c>
      <c r="E112" s="4" t="s">
        <v>15</v>
      </c>
      <c r="F112" s="6" t="s">
        <v>427</v>
      </c>
      <c r="G112" s="4">
        <v>18</v>
      </c>
      <c r="H112" s="48">
        <v>350</v>
      </c>
      <c r="I112" s="5">
        <v>3.15</v>
      </c>
      <c r="J112" s="5">
        <f t="shared" si="0"/>
        <v>360</v>
      </c>
      <c r="K112" s="5">
        <v>40</v>
      </c>
      <c r="L112" s="68">
        <f t="shared" si="1"/>
        <v>1502.5</v>
      </c>
      <c r="M112" s="74"/>
      <c r="N112" s="53" t="s">
        <v>428</v>
      </c>
    </row>
    <row r="113" spans="1:14" ht="15" customHeight="1">
      <c r="A113" s="27">
        <f t="shared" si="2"/>
        <v>94</v>
      </c>
      <c r="B113" s="4" t="s">
        <v>112</v>
      </c>
      <c r="C113" s="4" t="s">
        <v>429</v>
      </c>
      <c r="D113" s="4" t="s">
        <v>430</v>
      </c>
      <c r="E113" s="4" t="s">
        <v>15</v>
      </c>
      <c r="F113" s="4" t="s">
        <v>20</v>
      </c>
      <c r="G113" s="4">
        <v>35</v>
      </c>
      <c r="H113" s="48">
        <v>875</v>
      </c>
      <c r="I113" s="5">
        <v>3.15</v>
      </c>
      <c r="J113" s="5">
        <f t="shared" si="0"/>
        <v>700</v>
      </c>
      <c r="K113" s="5">
        <v>40</v>
      </c>
      <c r="L113" s="68">
        <f t="shared" si="1"/>
        <v>3496.25</v>
      </c>
      <c r="M113" s="74"/>
      <c r="N113" s="25" t="s">
        <v>87</v>
      </c>
    </row>
    <row r="114" spans="1:14" ht="15" customHeight="1">
      <c r="A114" s="27">
        <f t="shared" si="2"/>
        <v>95</v>
      </c>
      <c r="B114" s="4" t="s">
        <v>147</v>
      </c>
      <c r="C114" s="4" t="s">
        <v>431</v>
      </c>
      <c r="D114" s="4" t="s">
        <v>432</v>
      </c>
      <c r="E114" s="4" t="s">
        <v>15</v>
      </c>
      <c r="F114" s="4" t="s">
        <v>20</v>
      </c>
      <c r="G114" s="4">
        <v>18</v>
      </c>
      <c r="H114" s="48">
        <v>393</v>
      </c>
      <c r="I114" s="5">
        <v>3.15</v>
      </c>
      <c r="J114" s="5">
        <f t="shared" si="0"/>
        <v>360</v>
      </c>
      <c r="K114" s="5">
        <v>40</v>
      </c>
      <c r="L114" s="68">
        <f t="shared" si="1"/>
        <v>1637.95</v>
      </c>
      <c r="M114" s="74"/>
      <c r="N114" s="25" t="s">
        <v>87</v>
      </c>
    </row>
    <row r="115" spans="1:14" ht="15" customHeight="1">
      <c r="A115" s="27">
        <f t="shared" si="2"/>
        <v>96</v>
      </c>
      <c r="B115" s="4" t="s">
        <v>175</v>
      </c>
      <c r="C115" s="4" t="s">
        <v>433</v>
      </c>
      <c r="D115" s="4" t="s">
        <v>434</v>
      </c>
      <c r="E115" s="4" t="s">
        <v>15</v>
      </c>
      <c r="F115" s="4" t="s">
        <v>20</v>
      </c>
      <c r="G115" s="4">
        <v>18</v>
      </c>
      <c r="H115" s="48">
        <v>219</v>
      </c>
      <c r="I115" s="5">
        <v>3.15</v>
      </c>
      <c r="J115" s="5">
        <f t="shared" si="0"/>
        <v>360</v>
      </c>
      <c r="K115" s="5">
        <v>40</v>
      </c>
      <c r="L115" s="68">
        <f t="shared" si="1"/>
        <v>1089.8499999999999</v>
      </c>
      <c r="M115" s="74"/>
      <c r="N115" s="25" t="s">
        <v>87</v>
      </c>
    </row>
    <row r="116" spans="1:14" ht="15" customHeight="1">
      <c r="A116" s="27">
        <f t="shared" si="2"/>
        <v>97</v>
      </c>
      <c r="B116" s="4" t="s">
        <v>159</v>
      </c>
      <c r="C116" s="4" t="s">
        <v>435</v>
      </c>
      <c r="D116" s="4" t="s">
        <v>436</v>
      </c>
      <c r="E116" s="4" t="s">
        <v>15</v>
      </c>
      <c r="F116" s="4" t="s">
        <v>20</v>
      </c>
      <c r="G116" s="4">
        <v>16</v>
      </c>
      <c r="H116" s="48">
        <v>355</v>
      </c>
      <c r="I116" s="5">
        <v>3.15</v>
      </c>
      <c r="J116" s="5">
        <f t="shared" si="0"/>
        <v>320</v>
      </c>
      <c r="K116" s="5">
        <v>40</v>
      </c>
      <c r="L116" s="68">
        <f t="shared" si="1"/>
        <v>1478.25</v>
      </c>
      <c r="M116" s="74"/>
      <c r="N116" s="25" t="s">
        <v>87</v>
      </c>
    </row>
    <row r="117" spans="1:14" ht="15" customHeight="1">
      <c r="A117" s="27">
        <f t="shared" si="2"/>
        <v>98</v>
      </c>
      <c r="B117" s="4" t="s">
        <v>167</v>
      </c>
      <c r="C117" s="4" t="s">
        <v>437</v>
      </c>
      <c r="D117" s="4" t="s">
        <v>438</v>
      </c>
      <c r="E117" s="4" t="s">
        <v>15</v>
      </c>
      <c r="F117" s="4" t="s">
        <v>439</v>
      </c>
      <c r="G117" s="4">
        <v>62</v>
      </c>
      <c r="H117" s="48">
        <v>1865</v>
      </c>
      <c r="I117" s="5">
        <v>3.15</v>
      </c>
      <c r="J117" s="5">
        <f t="shared" si="0"/>
        <v>1240</v>
      </c>
      <c r="K117" s="5">
        <v>40</v>
      </c>
      <c r="L117" s="68">
        <f t="shared" si="1"/>
        <v>7154.75</v>
      </c>
      <c r="M117" s="74"/>
      <c r="N117" s="25" t="s">
        <v>440</v>
      </c>
    </row>
    <row r="118" spans="1:14" ht="15" customHeight="1">
      <c r="A118" s="27">
        <f t="shared" si="2"/>
        <v>99</v>
      </c>
      <c r="B118" s="4" t="s">
        <v>126</v>
      </c>
      <c r="C118" s="4" t="s">
        <v>441</v>
      </c>
      <c r="D118" s="4" t="s">
        <v>442</v>
      </c>
      <c r="E118" s="4" t="s">
        <v>15</v>
      </c>
      <c r="F118" s="4" t="s">
        <v>443</v>
      </c>
      <c r="G118" s="4">
        <v>18</v>
      </c>
      <c r="H118" s="48">
        <v>290</v>
      </c>
      <c r="I118" s="5">
        <v>3.15</v>
      </c>
      <c r="J118" s="5">
        <f t="shared" si="0"/>
        <v>360</v>
      </c>
      <c r="K118" s="5">
        <v>40</v>
      </c>
      <c r="L118" s="68">
        <f t="shared" si="1"/>
        <v>1313.5</v>
      </c>
      <c r="M118" s="74"/>
      <c r="N118" s="25" t="s">
        <v>444</v>
      </c>
    </row>
    <row r="119" spans="1:14" ht="15" customHeight="1">
      <c r="A119" s="27">
        <f t="shared" si="2"/>
        <v>100</v>
      </c>
      <c r="B119" s="4" t="s">
        <v>112</v>
      </c>
      <c r="C119" s="4" t="s">
        <v>445</v>
      </c>
      <c r="D119" s="4" t="s">
        <v>446</v>
      </c>
      <c r="E119" s="4" t="s">
        <v>15</v>
      </c>
      <c r="F119" s="4" t="s">
        <v>16</v>
      </c>
      <c r="G119" s="4">
        <v>25</v>
      </c>
      <c r="H119" s="48">
        <v>781</v>
      </c>
      <c r="I119" s="5">
        <v>3.15</v>
      </c>
      <c r="J119" s="5">
        <f t="shared" si="0"/>
        <v>500</v>
      </c>
      <c r="K119" s="5">
        <v>40</v>
      </c>
      <c r="L119" s="68">
        <f t="shared" si="1"/>
        <v>3000.15</v>
      </c>
      <c r="M119" s="74"/>
      <c r="N119" s="25" t="s">
        <v>17</v>
      </c>
    </row>
    <row r="120" spans="1:14" ht="15" customHeight="1">
      <c r="A120" s="27">
        <f t="shared" si="2"/>
        <v>101</v>
      </c>
      <c r="B120" s="4" t="s">
        <v>268</v>
      </c>
      <c r="C120" s="4" t="s">
        <v>447</v>
      </c>
      <c r="D120" s="4" t="s">
        <v>448</v>
      </c>
      <c r="E120" s="4" t="s">
        <v>15</v>
      </c>
      <c r="F120" s="4" t="s">
        <v>16</v>
      </c>
      <c r="G120" s="4">
        <v>27</v>
      </c>
      <c r="H120" s="48">
        <v>265</v>
      </c>
      <c r="I120" s="5">
        <v>3.15</v>
      </c>
      <c r="J120" s="5">
        <f t="shared" si="0"/>
        <v>540</v>
      </c>
      <c r="K120" s="5">
        <v>40</v>
      </c>
      <c r="L120" s="68">
        <f t="shared" si="1"/>
        <v>1414.75</v>
      </c>
      <c r="M120" s="74"/>
      <c r="N120" s="25" t="s">
        <v>17</v>
      </c>
    </row>
    <row r="121" spans="1:14" ht="15" customHeight="1">
      <c r="A121" s="27">
        <f t="shared" si="2"/>
        <v>102</v>
      </c>
      <c r="B121" s="4" t="s">
        <v>147</v>
      </c>
      <c r="C121" s="4" t="s">
        <v>449</v>
      </c>
      <c r="D121" s="4" t="s">
        <v>450</v>
      </c>
      <c r="E121" s="4" t="s">
        <v>15</v>
      </c>
      <c r="F121" s="4" t="s">
        <v>16</v>
      </c>
      <c r="G121" s="4">
        <v>45</v>
      </c>
      <c r="H121" s="48">
        <v>263</v>
      </c>
      <c r="I121" s="5">
        <v>3.15</v>
      </c>
      <c r="J121" s="5">
        <f t="shared" si="0"/>
        <v>900</v>
      </c>
      <c r="K121" s="5">
        <v>40</v>
      </c>
      <c r="L121" s="68">
        <f t="shared" si="1"/>
        <v>1768.4499999999998</v>
      </c>
      <c r="M121" s="74"/>
      <c r="N121" s="25" t="s">
        <v>17</v>
      </c>
    </row>
    <row r="122" spans="1:14" ht="15" customHeight="1">
      <c r="A122" s="27">
        <f t="shared" si="2"/>
        <v>103</v>
      </c>
      <c r="B122" s="4" t="s">
        <v>105</v>
      </c>
      <c r="C122" s="4" t="s">
        <v>451</v>
      </c>
      <c r="D122" s="4" t="s">
        <v>452</v>
      </c>
      <c r="E122" s="4" t="s">
        <v>15</v>
      </c>
      <c r="F122" s="4" t="s">
        <v>16</v>
      </c>
      <c r="G122" s="4">
        <v>15</v>
      </c>
      <c r="H122" s="48">
        <v>375</v>
      </c>
      <c r="I122" s="5">
        <v>3.15</v>
      </c>
      <c r="J122" s="5">
        <f t="shared" si="0"/>
        <v>300</v>
      </c>
      <c r="K122" s="5">
        <v>40</v>
      </c>
      <c r="L122" s="68">
        <f t="shared" si="1"/>
        <v>1521.25</v>
      </c>
      <c r="M122" s="74"/>
      <c r="N122" s="25" t="s">
        <v>17</v>
      </c>
    </row>
    <row r="123" spans="1:14" ht="15" customHeight="1">
      <c r="A123" s="27">
        <f t="shared" si="2"/>
        <v>104</v>
      </c>
      <c r="B123" s="4" t="s">
        <v>453</v>
      </c>
      <c r="C123" s="4" t="s">
        <v>454</v>
      </c>
      <c r="D123" s="4" t="s">
        <v>455</v>
      </c>
      <c r="E123" s="4" t="s">
        <v>15</v>
      </c>
      <c r="F123" s="4" t="s">
        <v>16</v>
      </c>
      <c r="G123" s="4">
        <v>50</v>
      </c>
      <c r="H123" s="48">
        <v>1250</v>
      </c>
      <c r="I123" s="5">
        <v>3.15</v>
      </c>
      <c r="J123" s="5">
        <f t="shared" si="0"/>
        <v>1000</v>
      </c>
      <c r="K123" s="5">
        <v>40</v>
      </c>
      <c r="L123" s="68">
        <f t="shared" si="1"/>
        <v>4977.5</v>
      </c>
      <c r="M123" s="74"/>
      <c r="N123" s="25" t="s">
        <v>17</v>
      </c>
    </row>
    <row r="124" spans="1:14" ht="29.25" customHeight="1">
      <c r="A124" s="61">
        <f t="shared" si="2"/>
        <v>105</v>
      </c>
      <c r="B124" s="20" t="s">
        <v>126</v>
      </c>
      <c r="C124" s="21" t="s">
        <v>456</v>
      </c>
      <c r="D124" s="20" t="s">
        <v>28</v>
      </c>
      <c r="E124" s="51" t="s">
        <v>457</v>
      </c>
      <c r="F124" s="21" t="s">
        <v>40</v>
      </c>
      <c r="G124" s="20">
        <v>9</v>
      </c>
      <c r="H124" s="52">
        <v>360</v>
      </c>
      <c r="I124" s="22">
        <v>3.15</v>
      </c>
      <c r="J124" s="22">
        <f t="shared" si="0"/>
        <v>180</v>
      </c>
      <c r="K124" s="22">
        <v>40</v>
      </c>
      <c r="L124" s="70">
        <f t="shared" si="1"/>
        <v>1354</v>
      </c>
      <c r="M124" s="76" t="s">
        <v>29</v>
      </c>
      <c r="N124" s="26" t="s">
        <v>98</v>
      </c>
    </row>
    <row r="125" spans="1:14" ht="15" customHeight="1">
      <c r="A125" s="27">
        <f t="shared" si="2"/>
        <v>106</v>
      </c>
      <c r="B125" s="4" t="s">
        <v>156</v>
      </c>
      <c r="C125" s="4" t="s">
        <v>458</v>
      </c>
      <c r="D125" s="4" t="s">
        <v>459</v>
      </c>
      <c r="E125" s="4" t="s">
        <v>15</v>
      </c>
      <c r="F125" s="4" t="s">
        <v>59</v>
      </c>
      <c r="G125" s="4">
        <v>43</v>
      </c>
      <c r="H125" s="48">
        <v>937</v>
      </c>
      <c r="I125" s="5">
        <v>3.15</v>
      </c>
      <c r="J125" s="5">
        <f t="shared" si="0"/>
        <v>860</v>
      </c>
      <c r="K125" s="5">
        <v>40</v>
      </c>
      <c r="L125" s="68">
        <f t="shared" si="1"/>
        <v>3851.5499999999997</v>
      </c>
      <c r="M125" s="74"/>
      <c r="N125" s="25" t="s">
        <v>60</v>
      </c>
    </row>
    <row r="126" spans="1:14" ht="15" customHeight="1">
      <c r="A126" s="27">
        <f t="shared" si="2"/>
        <v>107</v>
      </c>
      <c r="B126" s="4" t="s">
        <v>182</v>
      </c>
      <c r="C126" s="4" t="s">
        <v>460</v>
      </c>
      <c r="D126" s="4" t="s">
        <v>461</v>
      </c>
      <c r="E126" s="4" t="s">
        <v>15</v>
      </c>
      <c r="F126" s="4" t="s">
        <v>59</v>
      </c>
      <c r="G126" s="4">
        <v>40</v>
      </c>
      <c r="H126" s="48">
        <v>342</v>
      </c>
      <c r="I126" s="5">
        <v>3.15</v>
      </c>
      <c r="J126" s="5">
        <f t="shared" si="0"/>
        <v>800</v>
      </c>
      <c r="K126" s="5">
        <v>40</v>
      </c>
      <c r="L126" s="68">
        <f t="shared" si="1"/>
        <v>1917.3</v>
      </c>
      <c r="M126" s="74"/>
      <c r="N126" s="53" t="s">
        <v>60</v>
      </c>
    </row>
    <row r="127" spans="1:14" ht="15" customHeight="1">
      <c r="A127" s="27">
        <f t="shared" si="2"/>
        <v>108</v>
      </c>
      <c r="B127" s="4" t="s">
        <v>201</v>
      </c>
      <c r="C127" s="4" t="s">
        <v>462</v>
      </c>
      <c r="D127" s="4" t="s">
        <v>463</v>
      </c>
      <c r="E127" s="4" t="s">
        <v>15</v>
      </c>
      <c r="F127" s="4" t="s">
        <v>213</v>
      </c>
      <c r="G127" s="4">
        <v>5</v>
      </c>
      <c r="H127" s="48">
        <v>62.5</v>
      </c>
      <c r="I127" s="5">
        <v>3.15</v>
      </c>
      <c r="J127" s="5">
        <f t="shared" si="0"/>
        <v>100</v>
      </c>
      <c r="K127" s="5">
        <v>40</v>
      </c>
      <c r="L127" s="68">
        <f t="shared" si="1"/>
        <v>336.875</v>
      </c>
      <c r="M127" s="74"/>
      <c r="N127" s="25" t="s">
        <v>464</v>
      </c>
    </row>
    <row r="128" spans="1:14" ht="15" customHeight="1">
      <c r="A128" s="27">
        <f t="shared" si="2"/>
        <v>109</v>
      </c>
      <c r="B128" s="4" t="s">
        <v>201</v>
      </c>
      <c r="C128" s="4" t="s">
        <v>465</v>
      </c>
      <c r="D128" s="4" t="s">
        <v>466</v>
      </c>
      <c r="E128" s="4" t="s">
        <v>15</v>
      </c>
      <c r="F128" s="4" t="s">
        <v>467</v>
      </c>
      <c r="G128" s="4">
        <v>15</v>
      </c>
      <c r="H128" s="48">
        <v>375</v>
      </c>
      <c r="I128" s="5">
        <v>3.15</v>
      </c>
      <c r="J128" s="5">
        <f t="shared" si="0"/>
        <v>300</v>
      </c>
      <c r="K128" s="5">
        <v>40</v>
      </c>
      <c r="L128" s="68">
        <f t="shared" si="1"/>
        <v>1521.25</v>
      </c>
      <c r="M128" s="74"/>
      <c r="N128" s="25" t="s">
        <v>468</v>
      </c>
    </row>
    <row r="129" spans="1:18" ht="15" customHeight="1">
      <c r="A129" s="27">
        <f t="shared" si="2"/>
        <v>110</v>
      </c>
      <c r="B129" s="4" t="s">
        <v>225</v>
      </c>
      <c r="C129" s="4" t="s">
        <v>469</v>
      </c>
      <c r="D129" s="4" t="s">
        <v>470</v>
      </c>
      <c r="E129" s="4" t="s">
        <v>15</v>
      </c>
      <c r="F129" s="4" t="s">
        <v>45</v>
      </c>
      <c r="G129" s="4">
        <v>10</v>
      </c>
      <c r="H129" s="48">
        <v>75</v>
      </c>
      <c r="I129" s="5">
        <v>3.15</v>
      </c>
      <c r="J129" s="5">
        <f t="shared" si="0"/>
        <v>200</v>
      </c>
      <c r="K129" s="5">
        <v>40</v>
      </c>
      <c r="L129" s="68">
        <f t="shared" si="1"/>
        <v>476.25</v>
      </c>
      <c r="M129" s="74"/>
      <c r="N129" s="53" t="s">
        <v>46</v>
      </c>
    </row>
    <row r="130" spans="1:18" ht="15" customHeight="1">
      <c r="A130" s="27">
        <f t="shared" si="2"/>
        <v>111</v>
      </c>
      <c r="B130" s="4" t="s">
        <v>175</v>
      </c>
      <c r="C130" s="4" t="s">
        <v>471</v>
      </c>
      <c r="D130" s="4" t="s">
        <v>472</v>
      </c>
      <c r="E130" s="4" t="s">
        <v>15</v>
      </c>
      <c r="F130" s="4" t="s">
        <v>45</v>
      </c>
      <c r="G130" s="4">
        <v>11</v>
      </c>
      <c r="H130" s="48">
        <v>270</v>
      </c>
      <c r="I130" s="5">
        <v>3.15</v>
      </c>
      <c r="J130" s="5">
        <f t="shared" si="0"/>
        <v>220</v>
      </c>
      <c r="K130" s="5">
        <v>40</v>
      </c>
      <c r="L130" s="68">
        <f t="shared" si="1"/>
        <v>1110.5</v>
      </c>
      <c r="M130" s="74"/>
      <c r="N130" s="53" t="s">
        <v>46</v>
      </c>
    </row>
    <row r="131" spans="1:18" ht="15" customHeight="1" thickBot="1">
      <c r="A131" s="62">
        <f t="shared" si="2"/>
        <v>112</v>
      </c>
      <c r="B131" s="28" t="s">
        <v>206</v>
      </c>
      <c r="C131" s="28" t="s">
        <v>473</v>
      </c>
      <c r="D131" s="28" t="s">
        <v>474</v>
      </c>
      <c r="E131" s="28" t="s">
        <v>15</v>
      </c>
      <c r="F131" s="28" t="s">
        <v>45</v>
      </c>
      <c r="G131" s="28">
        <v>6</v>
      </c>
      <c r="H131" s="63">
        <v>120</v>
      </c>
      <c r="I131" s="29">
        <v>3.15</v>
      </c>
      <c r="J131" s="29">
        <f t="shared" si="0"/>
        <v>120</v>
      </c>
      <c r="K131" s="29">
        <v>40</v>
      </c>
      <c r="L131" s="71">
        <f t="shared" si="1"/>
        <v>538</v>
      </c>
      <c r="M131" s="78"/>
      <c r="N131" s="53" t="s">
        <v>46</v>
      </c>
    </row>
    <row r="132" spans="1:18" ht="15" customHeight="1" thickBot="1">
      <c r="A132" s="64" t="s">
        <v>475</v>
      </c>
      <c r="B132" s="65"/>
      <c r="C132" s="65"/>
      <c r="D132" s="65"/>
      <c r="E132" s="65"/>
      <c r="F132" s="65"/>
      <c r="G132" s="65"/>
      <c r="H132" s="65"/>
      <c r="I132" s="65"/>
      <c r="J132" s="65"/>
      <c r="K132" s="66"/>
      <c r="L132" s="72">
        <f>ROUND(SUM(L4:L131),0)</f>
        <v>222591</v>
      </c>
      <c r="M132" s="79"/>
      <c r="N132" s="23"/>
    </row>
    <row r="133" spans="1:18" ht="15" customHeight="1" thickBot="1">
      <c r="A133" s="24"/>
      <c r="B133"/>
      <c r="C133"/>
      <c r="D133"/>
      <c r="E133"/>
      <c r="F133"/>
      <c r="G133" s="54">
        <f>SUM(G4:G131)</f>
        <v>2699</v>
      </c>
      <c r="H133" s="55">
        <f>SUM(H4:H131)</f>
        <v>51902</v>
      </c>
      <c r="I133"/>
      <c r="J133"/>
      <c r="K133"/>
      <c r="L133"/>
      <c r="M133"/>
      <c r="N133"/>
    </row>
    <row r="134" spans="1:18" ht="15" customHeight="1">
      <c r="A134" s="30" t="s">
        <v>9</v>
      </c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2"/>
      <c r="M134" s="1"/>
    </row>
    <row r="135" spans="1:18" ht="15" customHeight="1" thickBot="1">
      <c r="A135" s="33" t="s">
        <v>104</v>
      </c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5"/>
      <c r="M135" s="1"/>
    </row>
    <row r="136" spans="1:18" ht="46.5" customHeight="1" thickBot="1">
      <c r="A136" s="36" t="s">
        <v>10</v>
      </c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8"/>
      <c r="M136" s="1"/>
      <c r="N136" s="11"/>
      <c r="O136" s="1"/>
      <c r="P136" s="12"/>
      <c r="Q136" s="1"/>
      <c r="R136" s="1"/>
    </row>
    <row r="137" spans="1:18">
      <c r="N137" s="1"/>
      <c r="O137" s="1"/>
      <c r="P137" s="1"/>
      <c r="Q137" s="1"/>
      <c r="R137" s="1"/>
    </row>
    <row r="138" spans="1:18">
      <c r="N138" s="12"/>
      <c r="O138" s="1"/>
      <c r="P138" s="1"/>
      <c r="Q138" s="1"/>
      <c r="R138" s="1"/>
    </row>
    <row r="139" spans="1:18">
      <c r="N139" s="1"/>
      <c r="O139" s="1"/>
      <c r="P139" s="1"/>
      <c r="Q139" s="1"/>
      <c r="R139" s="16"/>
    </row>
    <row r="140" spans="1:18">
      <c r="R140" s="17"/>
    </row>
    <row r="141" spans="1:18">
      <c r="L141" s="10"/>
    </row>
    <row r="145" spans="12:12">
      <c r="L145" s="10"/>
    </row>
  </sheetData>
  <sortState ref="B4:M120">
    <sortCondition ref="B4:B120"/>
    <sortCondition ref="C4:C120"/>
  </sortState>
  <mergeCells count="8">
    <mergeCell ref="A134:L134"/>
    <mergeCell ref="A135:L135"/>
    <mergeCell ref="A136:L136"/>
    <mergeCell ref="H1:L1"/>
    <mergeCell ref="A1:G1"/>
    <mergeCell ref="H2:L2"/>
    <mergeCell ref="A2:G2"/>
    <mergeCell ref="A132:K132"/>
  </mergeCells>
  <conditionalFormatting sqref="C134:C1048576 C1:C2">
    <cfRule type="duplicateValues" dxfId="9" priority="41"/>
  </conditionalFormatting>
  <conditionalFormatting sqref="C2">
    <cfRule type="duplicateValues" dxfId="8" priority="14"/>
  </conditionalFormatting>
  <conditionalFormatting sqref="C3">
    <cfRule type="duplicateValues" dxfId="7" priority="83"/>
  </conditionalFormatting>
  <conditionalFormatting sqref="D3">
    <cfRule type="duplicateValues" dxfId="6" priority="84"/>
  </conditionalFormatting>
  <conditionalFormatting sqref="C133 C4:C131">
    <cfRule type="duplicateValues" dxfId="5" priority="2"/>
  </conditionalFormatting>
  <conditionalFormatting sqref="D133 D4:D131">
    <cfRule type="duplicateValues" dxfId="4" priority="1"/>
  </conditionalFormatting>
  <pageMargins left="0.27559055118110237" right="0.11811023622047245" top="0.70866141732283472" bottom="0.74803149606299213" header="0.39370078740157483" footer="0.35433070866141736"/>
  <pageSetup paperSize="9" scale="84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"/>
  <sheetViews>
    <sheetView workbookViewId="0">
      <selection activeCell="P3" sqref="P3"/>
    </sheetView>
  </sheetViews>
  <sheetFormatPr defaultRowHeight="15"/>
  <sheetData>
    <row r="1" spans="2:16">
      <c r="B1" s="2" t="s">
        <v>0</v>
      </c>
      <c r="C1" s="2" t="s">
        <v>1</v>
      </c>
      <c r="D1" s="2" t="s">
        <v>2</v>
      </c>
      <c r="E1" s="2" t="s">
        <v>13</v>
      </c>
      <c r="F1" s="2" t="s">
        <v>12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14</v>
      </c>
      <c r="N1" s="2" t="s">
        <v>11</v>
      </c>
    </row>
    <row r="2" spans="2:16">
      <c r="B2" s="3" t="e">
        <f>Invoice!#REF!+1</f>
        <v>#REF!</v>
      </c>
      <c r="C2" s="4" t="s">
        <v>31</v>
      </c>
      <c r="D2" s="4" t="s">
        <v>32</v>
      </c>
      <c r="E2" s="4" t="s">
        <v>28</v>
      </c>
      <c r="F2" s="6" t="s">
        <v>15</v>
      </c>
      <c r="G2" s="8" t="s">
        <v>26</v>
      </c>
      <c r="H2" s="4">
        <v>1</v>
      </c>
      <c r="I2" s="7">
        <v>0</v>
      </c>
      <c r="J2" s="5">
        <v>3.15</v>
      </c>
      <c r="K2" s="5">
        <v>40</v>
      </c>
      <c r="L2" s="5">
        <f>I2*J2+K2</f>
        <v>40</v>
      </c>
      <c r="M2" s="4" t="s">
        <v>29</v>
      </c>
      <c r="N2" s="4" t="s">
        <v>30</v>
      </c>
      <c r="P2" s="9" t="s">
        <v>33</v>
      </c>
    </row>
  </sheetData>
  <conditionalFormatting sqref="D2">
    <cfRule type="duplicateValues" dxfId="3" priority="4"/>
  </conditionalFormatting>
  <conditionalFormatting sqref="E2">
    <cfRule type="duplicateValues" dxfId="2" priority="3"/>
  </conditionalFormatting>
  <conditionalFormatting sqref="D1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2026-03-11T12:12:24Z</cp:lastPrinted>
  <dcterms:created xsi:type="dcterms:W3CDTF">2022-12-24T12:54:10Z</dcterms:created>
  <dcterms:modified xsi:type="dcterms:W3CDTF">2026-03-11T12:15:56Z</dcterms:modified>
</cp:coreProperties>
</file>