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Invoice!$A$3:$N$60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60" i="1" l="1"/>
  <c r="J58" i="1"/>
  <c r="I58" i="1"/>
  <c r="H58" i="1"/>
  <c r="L58" i="1" s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51" i="1"/>
  <c r="I51" i="1"/>
  <c r="H51" i="1"/>
  <c r="J50" i="1"/>
  <c r="I50" i="1"/>
  <c r="H50" i="1"/>
  <c r="J49" i="1"/>
  <c r="I49" i="1"/>
  <c r="H49" i="1"/>
  <c r="L49" i="1" s="1"/>
  <c r="J48" i="1"/>
  <c r="I48" i="1"/>
  <c r="H48" i="1"/>
  <c r="J47" i="1"/>
  <c r="I47" i="1"/>
  <c r="H47" i="1"/>
  <c r="L47" i="1" s="1"/>
  <c r="J46" i="1"/>
  <c r="I46" i="1"/>
  <c r="H46" i="1"/>
  <c r="J45" i="1"/>
  <c r="I45" i="1"/>
  <c r="H45" i="1"/>
  <c r="L45" i="1" s="1"/>
  <c r="A45" i="1"/>
  <c r="J44" i="1"/>
  <c r="I44" i="1"/>
  <c r="H44" i="1"/>
  <c r="J43" i="1"/>
  <c r="I43" i="1"/>
  <c r="L43" i="1" s="1"/>
  <c r="H43" i="1"/>
  <c r="J42" i="1"/>
  <c r="I42" i="1"/>
  <c r="H42" i="1"/>
  <c r="J41" i="1"/>
  <c r="I41" i="1"/>
  <c r="L41" i="1" s="1"/>
  <c r="H41" i="1"/>
  <c r="J40" i="1"/>
  <c r="I40" i="1"/>
  <c r="H40" i="1"/>
  <c r="J39" i="1"/>
  <c r="I39" i="1"/>
  <c r="L39" i="1" s="1"/>
  <c r="H39" i="1"/>
  <c r="J38" i="1"/>
  <c r="I38" i="1"/>
  <c r="H38" i="1"/>
  <c r="J37" i="1"/>
  <c r="I37" i="1"/>
  <c r="L37" i="1" s="1"/>
  <c r="H37" i="1"/>
  <c r="J36" i="1"/>
  <c r="I36" i="1"/>
  <c r="H36" i="1"/>
  <c r="J35" i="1"/>
  <c r="I35" i="1"/>
  <c r="L35" i="1" s="1"/>
  <c r="H35" i="1"/>
  <c r="J34" i="1"/>
  <c r="I34" i="1"/>
  <c r="H34" i="1"/>
  <c r="J33" i="1"/>
  <c r="I33" i="1"/>
  <c r="L33" i="1" s="1"/>
  <c r="H33" i="1"/>
  <c r="A33" i="1"/>
  <c r="J32" i="1"/>
  <c r="I32" i="1"/>
  <c r="H32" i="1"/>
  <c r="J31" i="1"/>
  <c r="I31" i="1"/>
  <c r="H31" i="1"/>
  <c r="L31" i="1" s="1"/>
  <c r="J30" i="1"/>
  <c r="I30" i="1"/>
  <c r="H30" i="1"/>
  <c r="A30" i="1"/>
  <c r="J29" i="1"/>
  <c r="I29" i="1"/>
  <c r="L29" i="1" s="1"/>
  <c r="J28" i="1"/>
  <c r="I28" i="1"/>
  <c r="H28" i="1"/>
  <c r="J27" i="1"/>
  <c r="I27" i="1"/>
  <c r="H27" i="1"/>
  <c r="L27" i="1" s="1"/>
  <c r="J26" i="1"/>
  <c r="I26" i="1"/>
  <c r="H26" i="1"/>
  <c r="J25" i="1"/>
  <c r="I25" i="1"/>
  <c r="H25" i="1"/>
  <c r="L25" i="1" s="1"/>
  <c r="A25" i="1"/>
  <c r="A26" i="1" s="1"/>
  <c r="A27" i="1" s="1"/>
  <c r="J24" i="1"/>
  <c r="I24" i="1"/>
  <c r="H24" i="1"/>
  <c r="J23" i="1"/>
  <c r="I23" i="1"/>
  <c r="L23" i="1" s="1"/>
  <c r="H23" i="1"/>
  <c r="J22" i="1"/>
  <c r="I22" i="1"/>
  <c r="H22" i="1"/>
  <c r="J21" i="1"/>
  <c r="I21" i="1"/>
  <c r="L21" i="1" s="1"/>
  <c r="H21" i="1"/>
  <c r="J20" i="1"/>
  <c r="I20" i="1"/>
  <c r="H20" i="1"/>
  <c r="J19" i="1"/>
  <c r="I19" i="1"/>
  <c r="L19" i="1" s="1"/>
  <c r="H19" i="1"/>
  <c r="J18" i="1"/>
  <c r="I18" i="1"/>
  <c r="H18" i="1"/>
  <c r="J17" i="1"/>
  <c r="I17" i="1"/>
  <c r="L17" i="1" s="1"/>
  <c r="H17" i="1"/>
  <c r="J16" i="1"/>
  <c r="I16" i="1"/>
  <c r="H16" i="1"/>
  <c r="J15" i="1"/>
  <c r="I15" i="1"/>
  <c r="L15" i="1" s="1"/>
  <c r="H15" i="1"/>
  <c r="J14" i="1"/>
  <c r="I14" i="1"/>
  <c r="H14" i="1"/>
  <c r="J13" i="1"/>
  <c r="I13" i="1"/>
  <c r="L13" i="1" s="1"/>
  <c r="H13" i="1"/>
  <c r="J12" i="1"/>
  <c r="I12" i="1"/>
  <c r="H12" i="1"/>
  <c r="J11" i="1"/>
  <c r="I11" i="1"/>
  <c r="H11" i="1"/>
  <c r="J10" i="1"/>
  <c r="I10" i="1"/>
  <c r="H10" i="1"/>
  <c r="L10" i="1" s="1"/>
  <c r="J9" i="1"/>
  <c r="I9" i="1"/>
  <c r="H9" i="1"/>
  <c r="J8" i="1"/>
  <c r="I8" i="1"/>
  <c r="H8" i="1"/>
  <c r="L8" i="1" s="1"/>
  <c r="J7" i="1"/>
  <c r="I7" i="1"/>
  <c r="H7" i="1"/>
  <c r="J6" i="1"/>
  <c r="I6" i="1"/>
  <c r="H6" i="1"/>
  <c r="L6" i="1" s="1"/>
  <c r="J5" i="1"/>
  <c r="I5" i="1"/>
  <c r="H5" i="1"/>
  <c r="J4" i="1"/>
  <c r="I4" i="1"/>
  <c r="H4" i="1"/>
  <c r="L4" i="1" s="1"/>
  <c r="L26" i="1" l="1"/>
  <c r="L51" i="1"/>
  <c r="L55" i="1"/>
  <c r="L53" i="1"/>
  <c r="L57" i="1"/>
  <c r="L28" i="1"/>
  <c r="L56" i="1"/>
  <c r="L30" i="1"/>
  <c r="L32" i="1"/>
  <c r="L34" i="1"/>
  <c r="L36" i="1"/>
  <c r="L38" i="1"/>
  <c r="L40" i="1"/>
  <c r="L42" i="1"/>
  <c r="L44" i="1"/>
  <c r="L46" i="1"/>
  <c r="L48" i="1"/>
  <c r="L50" i="1"/>
  <c r="L52" i="1"/>
  <c r="L54" i="1"/>
  <c r="L5" i="1"/>
  <c r="L7" i="1"/>
  <c r="L9" i="1"/>
  <c r="L11" i="1"/>
  <c r="L12" i="1"/>
  <c r="L14" i="1"/>
  <c r="L16" i="1"/>
  <c r="L18" i="1"/>
  <c r="L20" i="1"/>
  <c r="L22" i="1"/>
  <c r="L24" i="1"/>
  <c r="L5" i="2"/>
  <c r="J5" i="2"/>
  <c r="I5" i="2"/>
  <c r="H5" i="2"/>
  <c r="L4" i="2"/>
  <c r="J4" i="2"/>
  <c r="I4" i="2"/>
  <c r="H4" i="2"/>
  <c r="L3" i="2"/>
  <c r="J3" i="2"/>
  <c r="I3" i="2"/>
  <c r="H3" i="2"/>
  <c r="L59" i="1" l="1"/>
</calcChain>
</file>

<file path=xl/sharedStrings.xml><?xml version="1.0" encoding="utf-8"?>
<sst xmlns="http://schemas.openxmlformats.org/spreadsheetml/2006/main" count="442" uniqueCount="144">
  <si>
    <t>DATE</t>
  </si>
  <si>
    <t>CASE</t>
  </si>
  <si>
    <t>RATE</t>
  </si>
  <si>
    <t>SOAP</t>
  </si>
  <si>
    <t>PHENYLE</t>
  </si>
  <si>
    <t>HML</t>
  </si>
  <si>
    <t>DD.CH.</t>
  </si>
  <si>
    <t>LR CH.</t>
  </si>
  <si>
    <t>AMT.</t>
  </si>
  <si>
    <t>FROM</t>
  </si>
  <si>
    <t>DESTINATION</t>
  </si>
  <si>
    <t>CTC</t>
  </si>
  <si>
    <t>AGARBATTI</t>
  </si>
  <si>
    <t>PARTY NAME</t>
  </si>
  <si>
    <t>Invoice
PRAGATI LOGISTICS,
SAMANTA SAHI, KHUNTIA LANE, 8984191006
GST :21AGHPB9356M1Z9</t>
  </si>
  <si>
    <t>SL.</t>
  </si>
  <si>
    <t>LR NO.</t>
  </si>
  <si>
    <t>PRODUCT</t>
  </si>
  <si>
    <t>CHHATRAPUR</t>
  </si>
  <si>
    <t>GOPAL TRADERS</t>
  </si>
  <si>
    <t>INV.NO.</t>
  </si>
  <si>
    <t>21/11/2023</t>
  </si>
  <si>
    <t>PL/JA/20253</t>
  </si>
  <si>
    <t>649</t>
  </si>
  <si>
    <t>VEHICLE ACCIDENT</t>
  </si>
  <si>
    <t>GST to be paid by Consignor under Reverse Charge Mechanism (RCM) as per GST</t>
  </si>
  <si>
    <t>Thanking you for your business.
PRAGATI LOGISTICS</t>
  </si>
  <si>
    <t>BHUBANESWAR</t>
  </si>
  <si>
    <t>TO,
M/S KOYAS PERFUMERY WORKS
GROUND FLOOR, KHATA NO. 349/1306, PLOT NO. 159/1939, 
Industrial Estate, Andeisahi, Cuttack, Odisha, 754021</t>
  </si>
  <si>
    <t>BALASORE</t>
  </si>
  <si>
    <t>BRAHMAGIRI</t>
  </si>
  <si>
    <t>JARKA</t>
  </si>
  <si>
    <t>PURI</t>
  </si>
  <si>
    <t>JAJPUR TOWN</t>
  </si>
  <si>
    <t>NILAGIRI</t>
  </si>
  <si>
    <t>KALYANINAGAR</t>
  </si>
  <si>
    <t>NUAPATNA (TIGIRIA)</t>
  </si>
  <si>
    <t>PIRAHAT</t>
  </si>
  <si>
    <t>RAJ SUNAKHALA</t>
  </si>
  <si>
    <t>JANKIAGARH PURI</t>
  </si>
  <si>
    <t>SISUPALGARH</t>
  </si>
  <si>
    <t>Declaration � Kindly verify and confirm before 20/05/2026</t>
  </si>
  <si>
    <t>01/4/2026</t>
  </si>
  <si>
    <t>PL/JA/00036</t>
  </si>
  <si>
    <t>1161</t>
  </si>
  <si>
    <t>BALICHANDRAPUR</t>
  </si>
  <si>
    <t>KBN ENTERPRISES</t>
  </si>
  <si>
    <t>PL/JA/00037</t>
  </si>
  <si>
    <t>1162</t>
  </si>
  <si>
    <t>PUSHPA AGARBATTI</t>
  </si>
  <si>
    <t>06/4/2026</t>
  </si>
  <si>
    <t>PL/JA/00299</t>
  </si>
  <si>
    <t>1171</t>
  </si>
  <si>
    <t>BANAMALIPUR</t>
  </si>
  <si>
    <t>MAA SANTOSHI TRADING</t>
  </si>
  <si>
    <t>PL/JA/00300</t>
  </si>
  <si>
    <t>1174</t>
  </si>
  <si>
    <t>PAPALI ENTERPRISES</t>
  </si>
  <si>
    <t>PL/JA/00344</t>
  </si>
  <si>
    <t>1164</t>
  </si>
  <si>
    <t>BALIAPAL</t>
  </si>
  <si>
    <t>SANTOSHI MAA DHOOP SHOP</t>
  </si>
  <si>
    <t>16/4/2026</t>
  </si>
  <si>
    <t>PL/JA/00838</t>
  </si>
  <si>
    <t>1</t>
  </si>
  <si>
    <t>D S TRADING</t>
  </si>
  <si>
    <t>PL/JA/00896</t>
  </si>
  <si>
    <t>4</t>
  </si>
  <si>
    <t>NAYAGARH</t>
  </si>
  <si>
    <t>MAA MANGALA TRADERS</t>
  </si>
  <si>
    <t>PL/JA/00912</t>
  </si>
  <si>
    <t>3</t>
  </si>
  <si>
    <t>MAHAVIR DISTRIBUTORS</t>
  </si>
  <si>
    <t>PL/JA/00942</t>
  </si>
  <si>
    <t>9</t>
  </si>
  <si>
    <t>PHULBANI</t>
  </si>
  <si>
    <t>OM ENTERPRISES</t>
  </si>
  <si>
    <t>20/4/2026</t>
  </si>
  <si>
    <t>PL/JA/01061</t>
  </si>
  <si>
    <t>02</t>
  </si>
  <si>
    <t>NIRANJAN SAHOO</t>
  </si>
  <si>
    <t>21/4/2026</t>
  </si>
  <si>
    <t>PL/JA/01100</t>
  </si>
  <si>
    <t>20</t>
  </si>
  <si>
    <t>OMM STORE</t>
  </si>
  <si>
    <t>PL/JA/01116</t>
  </si>
  <si>
    <t>17</t>
  </si>
  <si>
    <t>SANKAR TRADERS</t>
  </si>
  <si>
    <t>PL/JA/01121</t>
  </si>
  <si>
    <t>19</t>
  </si>
  <si>
    <t>BABA BHIMESWAR FOOD AND COSMETIC</t>
  </si>
  <si>
    <t>PL/JA/01122</t>
  </si>
  <si>
    <t>21</t>
  </si>
  <si>
    <t>MALGODOWN</t>
  </si>
  <si>
    <t>HRUSIKESH SAHOO</t>
  </si>
  <si>
    <t>PL/JA/01126</t>
  </si>
  <si>
    <t>18</t>
  </si>
  <si>
    <t>SHREE JAGANNATH AGENCY</t>
  </si>
  <si>
    <t>PL/JA/01127</t>
  </si>
  <si>
    <t>22</t>
  </si>
  <si>
    <t>24/4/2026</t>
  </si>
  <si>
    <t>PL/JA/01357</t>
  </si>
  <si>
    <t>30</t>
  </si>
  <si>
    <t>JAY DURGA AGENCY</t>
  </si>
  <si>
    <t>25/4/2026</t>
  </si>
  <si>
    <t>PL/JA/01318</t>
  </si>
  <si>
    <t>31</t>
  </si>
  <si>
    <t>KENDRAPARA</t>
  </si>
  <si>
    <t xml:space="preserve">BHIMSEN SAHOO </t>
  </si>
  <si>
    <t>28/4/2026</t>
  </si>
  <si>
    <t>PL/JA/01455</t>
  </si>
  <si>
    <t>34</t>
  </si>
  <si>
    <t>SISUA</t>
  </si>
  <si>
    <t>SAHOO ENTERPRISES</t>
  </si>
  <si>
    <t>PL/JA/01509</t>
  </si>
  <si>
    <t>37</t>
  </si>
  <si>
    <t>SHARMA AGENCY</t>
  </si>
  <si>
    <t>PL/JA/01562</t>
  </si>
  <si>
    <t>36</t>
  </si>
  <si>
    <t>PL/JA/01580</t>
  </si>
  <si>
    <t>38</t>
  </si>
  <si>
    <t>TIKABALI</t>
  </si>
  <si>
    <t>LAKSHMINARAYAN TIADI</t>
  </si>
  <si>
    <t>30/4/2026</t>
  </si>
  <si>
    <t>PL/JA/01677</t>
  </si>
  <si>
    <t>35</t>
  </si>
  <si>
    <t>CDA</t>
  </si>
  <si>
    <t>ALISHA ENTERPRISES</t>
  </si>
  <si>
    <t>PL/JA/01678</t>
  </si>
  <si>
    <t>45</t>
  </si>
  <si>
    <t>PATRA AGENCIES</t>
  </si>
  <si>
    <t>PL/JA/01679</t>
  </si>
  <si>
    <t>48</t>
  </si>
  <si>
    <t>KHUSI AGENCY</t>
  </si>
  <si>
    <t>PL/JA/01680</t>
  </si>
  <si>
    <t>47</t>
  </si>
  <si>
    <t>CHOUDWAR</t>
  </si>
  <si>
    <t>BIRAJAYEE AGENCY</t>
  </si>
  <si>
    <t>PL/JA/01681</t>
  </si>
  <si>
    <t>46</t>
  </si>
  <si>
    <t>KANTABANIA</t>
  </si>
  <si>
    <t>DAS AND SONS</t>
  </si>
  <si>
    <t>(RUPEESW SIXTY NINE THOUSAND ONE HUNDRED SIXTY SEVEN ONLY)</t>
  </si>
  <si>
    <t>Bill Date: 30/04/2026
Bill NO : 3178
Total Amount: 69167.00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</si>
</sst>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0"/>
      <color rgb="FF000000"/>
      <name val="Kinna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2" fontId="3" fillId="0" borderId="1" xfId="0" applyNumberFormat="1" applyFont="1" applyBorder="1"/>
    <xf numFmtId="0" fontId="2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3" xfId="0" applyNumberFormat="1" applyFont="1" applyBorder="1"/>
    <xf numFmtId="0" fontId="0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13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0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  <xf numFmtId="0" fontId="1" fillId="0" borderId="12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right" vertical="center"/>
    </xf>
    <xf numFmtId="0" fontId="1" fillId="0" borderId="1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6</xdr:col>
      <xdr:colOff>304800</xdr:colOff>
      <xdr:row>0</xdr:row>
      <xdr:rowOff>847725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396240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6-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/ PUJA OIL(18KG.) RATE PER CASE</v>
          </cell>
        </row>
        <row r="5">
          <cell r="B5" t="str">
            <v>Rourkela</v>
          </cell>
          <cell r="C5">
            <v>145</v>
          </cell>
          <cell r="D5">
            <v>50</v>
          </cell>
          <cell r="E5">
            <v>63</v>
          </cell>
        </row>
        <row r="6">
          <cell r="B6" t="str">
            <v>Bisra</v>
          </cell>
          <cell r="C6">
            <v>171</v>
          </cell>
          <cell r="D6">
            <v>63</v>
          </cell>
          <cell r="E6">
            <v>82</v>
          </cell>
        </row>
        <row r="7">
          <cell r="B7" t="str">
            <v>Rajgangpur</v>
          </cell>
          <cell r="C7">
            <v>171</v>
          </cell>
          <cell r="D7">
            <v>63</v>
          </cell>
          <cell r="E7">
            <v>82</v>
          </cell>
        </row>
        <row r="8">
          <cell r="B8" t="str">
            <v>Birmitrapur</v>
          </cell>
          <cell r="C8">
            <v>189</v>
          </cell>
          <cell r="D8">
            <v>76</v>
          </cell>
          <cell r="E8">
            <v>89</v>
          </cell>
        </row>
        <row r="9">
          <cell r="B9" t="str">
            <v>Lahunipada</v>
          </cell>
          <cell r="C9">
            <v>207</v>
          </cell>
          <cell r="D9">
            <v>89</v>
          </cell>
          <cell r="E9">
            <v>100</v>
          </cell>
        </row>
        <row r="10">
          <cell r="B10" t="str">
            <v>Bamra</v>
          </cell>
          <cell r="C10">
            <v>202</v>
          </cell>
          <cell r="D10">
            <v>82</v>
          </cell>
          <cell r="E10">
            <v>94</v>
          </cell>
        </row>
        <row r="11">
          <cell r="B11" t="str">
            <v>Sundergarh</v>
          </cell>
          <cell r="C11">
            <v>184</v>
          </cell>
          <cell r="D11">
            <v>76</v>
          </cell>
          <cell r="E11">
            <v>89</v>
          </cell>
        </row>
        <row r="12">
          <cell r="B12" t="str">
            <v>Brajrajnagar</v>
          </cell>
          <cell r="C12">
            <v>184</v>
          </cell>
          <cell r="D12">
            <v>76</v>
          </cell>
          <cell r="E12">
            <v>89</v>
          </cell>
        </row>
        <row r="13">
          <cell r="B13" t="str">
            <v>Kuchinda</v>
          </cell>
          <cell r="C13">
            <v>233</v>
          </cell>
          <cell r="D13">
            <v>94</v>
          </cell>
          <cell r="E13">
            <v>107</v>
          </cell>
        </row>
        <row r="14">
          <cell r="B14" t="str">
            <v>Deogarh</v>
          </cell>
          <cell r="C14">
            <v>233</v>
          </cell>
          <cell r="D14">
            <v>94</v>
          </cell>
          <cell r="E14">
            <v>107</v>
          </cell>
        </row>
        <row r="15">
          <cell r="B15" t="str">
            <v>Sambalpur</v>
          </cell>
          <cell r="C15">
            <v>145</v>
          </cell>
          <cell r="D15">
            <v>50</v>
          </cell>
          <cell r="E15">
            <v>63</v>
          </cell>
        </row>
        <row r="16">
          <cell r="B16" t="str">
            <v>Attabira</v>
          </cell>
          <cell r="C16">
            <v>189</v>
          </cell>
          <cell r="D16">
            <v>69</v>
          </cell>
          <cell r="E16">
            <v>82</v>
          </cell>
        </row>
        <row r="17">
          <cell r="B17" t="str">
            <v>Baragarh</v>
          </cell>
          <cell r="C17">
            <v>158</v>
          </cell>
          <cell r="D17">
            <v>63</v>
          </cell>
          <cell r="E17">
            <v>82</v>
          </cell>
        </row>
        <row r="18">
          <cell r="B18" t="str">
            <v>Barpali</v>
          </cell>
          <cell r="C18">
            <v>202</v>
          </cell>
          <cell r="D18">
            <v>82</v>
          </cell>
          <cell r="E18">
            <v>94</v>
          </cell>
        </row>
        <row r="19">
          <cell r="B19" t="str">
            <v>Sohela</v>
          </cell>
          <cell r="C19">
            <v>246</v>
          </cell>
          <cell r="D19">
            <v>126</v>
          </cell>
          <cell r="E19">
            <v>158</v>
          </cell>
        </row>
        <row r="20">
          <cell r="B20" t="str">
            <v>Bolangir</v>
          </cell>
          <cell r="C20">
            <v>171</v>
          </cell>
          <cell r="D20">
            <v>69</v>
          </cell>
          <cell r="E20">
            <v>76</v>
          </cell>
        </row>
        <row r="21">
          <cell r="B21" t="str">
            <v>Luisingha</v>
          </cell>
          <cell r="C21">
            <v>194</v>
          </cell>
          <cell r="D21">
            <v>89</v>
          </cell>
          <cell r="E21">
            <v>113</v>
          </cell>
        </row>
        <row r="22">
          <cell r="B22" t="str">
            <v>Padampur (Bargarh)</v>
          </cell>
          <cell r="C22">
            <v>246</v>
          </cell>
          <cell r="D22">
            <v>113</v>
          </cell>
          <cell r="E22">
            <v>132</v>
          </cell>
        </row>
        <row r="23">
          <cell r="B23" t="str">
            <v>Paikmal</v>
          </cell>
          <cell r="C23">
            <v>283</v>
          </cell>
          <cell r="D23">
            <v>139</v>
          </cell>
          <cell r="E23">
            <v>158</v>
          </cell>
        </row>
        <row r="24">
          <cell r="B24" t="str">
            <v>Titilagarh</v>
          </cell>
          <cell r="C24">
            <v>220</v>
          </cell>
          <cell r="D24">
            <v>94</v>
          </cell>
          <cell r="E24">
            <v>113</v>
          </cell>
        </row>
        <row r="25">
          <cell r="B25" t="str">
            <v>kantabanji</v>
          </cell>
          <cell r="C25">
            <v>171</v>
          </cell>
          <cell r="D25">
            <v>82</v>
          </cell>
          <cell r="E25">
            <v>100</v>
          </cell>
        </row>
        <row r="26">
          <cell r="B26" t="str">
            <v>Rajkhariar</v>
          </cell>
          <cell r="C26">
            <v>220</v>
          </cell>
          <cell r="D26">
            <v>100</v>
          </cell>
          <cell r="E26">
            <v>120</v>
          </cell>
        </row>
        <row r="27">
          <cell r="B27" t="str">
            <v>Khariar Road</v>
          </cell>
          <cell r="C27">
            <v>220</v>
          </cell>
          <cell r="D27">
            <v>100</v>
          </cell>
          <cell r="E27">
            <v>120</v>
          </cell>
        </row>
        <row r="28">
          <cell r="B28" t="str">
            <v>Kesinga</v>
          </cell>
          <cell r="C28">
            <v>227</v>
          </cell>
          <cell r="D28">
            <v>100</v>
          </cell>
          <cell r="E28">
            <v>120</v>
          </cell>
        </row>
        <row r="29">
          <cell r="B29" t="str">
            <v>Bhawanipatna</v>
          </cell>
          <cell r="C29">
            <v>184</v>
          </cell>
          <cell r="D29">
            <v>82</v>
          </cell>
          <cell r="E29">
            <v>100</v>
          </cell>
        </row>
        <row r="30">
          <cell r="B30" t="str">
            <v>Junagarh</v>
          </cell>
          <cell r="C30">
            <v>220</v>
          </cell>
          <cell r="D30">
            <v>100</v>
          </cell>
          <cell r="E30">
            <v>120</v>
          </cell>
        </row>
        <row r="31">
          <cell r="B31" t="str">
            <v>Jaypatna</v>
          </cell>
          <cell r="C31">
            <v>289</v>
          </cell>
          <cell r="D31">
            <v>126</v>
          </cell>
          <cell r="E31">
            <v>145</v>
          </cell>
        </row>
        <row r="32">
          <cell r="B32" t="str">
            <v>Jeypore</v>
          </cell>
          <cell r="C32">
            <v>194</v>
          </cell>
          <cell r="D32">
            <v>89</v>
          </cell>
          <cell r="E32">
            <v>107</v>
          </cell>
        </row>
        <row r="33">
          <cell r="B33" t="str">
            <v>Koraput</v>
          </cell>
          <cell r="C33">
            <v>220</v>
          </cell>
          <cell r="D33">
            <v>100</v>
          </cell>
          <cell r="E33">
            <v>120</v>
          </cell>
        </row>
        <row r="34">
          <cell r="B34" t="str">
            <v>Nabarangpur</v>
          </cell>
          <cell r="C34">
            <v>220</v>
          </cell>
          <cell r="D34">
            <v>100</v>
          </cell>
          <cell r="E34">
            <v>120</v>
          </cell>
        </row>
        <row r="35">
          <cell r="B35" t="str">
            <v>Malkangiri</v>
          </cell>
          <cell r="C35">
            <v>246</v>
          </cell>
          <cell r="D35">
            <v>113</v>
          </cell>
          <cell r="E35">
            <v>132</v>
          </cell>
        </row>
        <row r="36">
          <cell r="B36" t="str">
            <v>Kotpad</v>
          </cell>
          <cell r="C36">
            <v>227</v>
          </cell>
          <cell r="D36">
            <v>100</v>
          </cell>
          <cell r="E36">
            <v>120</v>
          </cell>
        </row>
        <row r="37">
          <cell r="B37" t="str">
            <v>Umerkot</v>
          </cell>
          <cell r="C37">
            <v>220</v>
          </cell>
          <cell r="D37">
            <v>100</v>
          </cell>
          <cell r="E37">
            <v>120</v>
          </cell>
        </row>
        <row r="38">
          <cell r="B38" t="str">
            <v>Rayagada</v>
          </cell>
          <cell r="C38">
            <v>194</v>
          </cell>
          <cell r="D38">
            <v>89</v>
          </cell>
          <cell r="E38">
            <v>107</v>
          </cell>
        </row>
        <row r="39">
          <cell r="B39" t="str">
            <v>Paralakhemundi</v>
          </cell>
          <cell r="C39">
            <v>207</v>
          </cell>
          <cell r="D39">
            <v>89</v>
          </cell>
          <cell r="E39">
            <v>107</v>
          </cell>
        </row>
        <row r="40">
          <cell r="B40" t="str">
            <v>Padampur (Rayagada)</v>
          </cell>
          <cell r="C40">
            <v>246</v>
          </cell>
          <cell r="D40">
            <v>113</v>
          </cell>
          <cell r="E40">
            <v>132</v>
          </cell>
        </row>
        <row r="41">
          <cell r="B41" t="str">
            <v>Pahilipada</v>
          </cell>
          <cell r="C41">
            <v>194</v>
          </cell>
          <cell r="D41">
            <v>94</v>
          </cell>
          <cell r="E41">
            <v>113</v>
          </cell>
        </row>
        <row r="42">
          <cell r="B42" t="str">
            <v>Buguda</v>
          </cell>
          <cell r="C42">
            <v>171</v>
          </cell>
          <cell r="D42">
            <v>89</v>
          </cell>
          <cell r="E42">
            <v>107</v>
          </cell>
        </row>
        <row r="43">
          <cell r="B43" t="str">
            <v>Boudh</v>
          </cell>
          <cell r="C43">
            <v>194</v>
          </cell>
          <cell r="D43">
            <v>94</v>
          </cell>
          <cell r="E43">
            <v>113</v>
          </cell>
        </row>
        <row r="44">
          <cell r="B44" t="str">
            <v>Daspalla</v>
          </cell>
          <cell r="C44">
            <v>120</v>
          </cell>
          <cell r="D44">
            <v>69</v>
          </cell>
          <cell r="E44">
            <v>76</v>
          </cell>
        </row>
        <row r="45">
          <cell r="B45" t="str">
            <v>Baliguda</v>
          </cell>
          <cell r="C45">
            <v>246</v>
          </cell>
          <cell r="D45">
            <v>100</v>
          </cell>
          <cell r="E45">
            <v>120</v>
          </cell>
        </row>
        <row r="46">
          <cell r="B46" t="str">
            <v>Nayagarh</v>
          </cell>
          <cell r="C46">
            <v>100</v>
          </cell>
          <cell r="D46">
            <v>63</v>
          </cell>
          <cell r="E46">
            <v>69</v>
          </cell>
        </row>
        <row r="47">
          <cell r="B47" t="str">
            <v>G.udayagiri</v>
          </cell>
          <cell r="C47">
            <v>220</v>
          </cell>
          <cell r="D47">
            <v>100</v>
          </cell>
          <cell r="E47">
            <v>120</v>
          </cell>
        </row>
        <row r="48">
          <cell r="B48" t="str">
            <v>Phulbani</v>
          </cell>
          <cell r="C48">
            <v>158</v>
          </cell>
          <cell r="D48">
            <v>82</v>
          </cell>
          <cell r="E48">
            <v>100</v>
          </cell>
        </row>
        <row r="49">
          <cell r="B49" t="str">
            <v>Hinjilikatu</v>
          </cell>
          <cell r="C49">
            <v>151</v>
          </cell>
          <cell r="D49">
            <v>82</v>
          </cell>
          <cell r="E49">
            <v>100</v>
          </cell>
        </row>
        <row r="50">
          <cell r="B50" t="str">
            <v>Karapalli</v>
          </cell>
          <cell r="C50">
            <v>145</v>
          </cell>
          <cell r="D50">
            <v>82</v>
          </cell>
          <cell r="E50">
            <v>100</v>
          </cell>
        </row>
        <row r="51">
          <cell r="B51" t="str">
            <v>Kabisuryanagar</v>
          </cell>
          <cell r="C51">
            <v>171</v>
          </cell>
          <cell r="D51">
            <v>89</v>
          </cell>
          <cell r="E51">
            <v>107</v>
          </cell>
        </row>
        <row r="52">
          <cell r="B52" t="str">
            <v>Polsara</v>
          </cell>
          <cell r="C52">
            <v>189</v>
          </cell>
          <cell r="D52">
            <v>94</v>
          </cell>
          <cell r="E52">
            <v>113</v>
          </cell>
        </row>
        <row r="53">
          <cell r="B53" t="str">
            <v>Digapahandi</v>
          </cell>
          <cell r="C53">
            <v>158</v>
          </cell>
          <cell r="D53">
            <v>82</v>
          </cell>
          <cell r="E53">
            <v>100</v>
          </cell>
        </row>
        <row r="54">
          <cell r="B54" t="str">
            <v>Chikiti</v>
          </cell>
          <cell r="C54">
            <v>158</v>
          </cell>
          <cell r="D54">
            <v>82</v>
          </cell>
          <cell r="E54">
            <v>100</v>
          </cell>
        </row>
        <row r="55">
          <cell r="B55" t="str">
            <v>Chhatrapur</v>
          </cell>
          <cell r="C55">
            <v>151</v>
          </cell>
          <cell r="D55">
            <v>76</v>
          </cell>
          <cell r="E55">
            <v>94</v>
          </cell>
        </row>
        <row r="56">
          <cell r="B56" t="str">
            <v>Khalikot</v>
          </cell>
          <cell r="C56">
            <v>194</v>
          </cell>
          <cell r="D56">
            <v>94</v>
          </cell>
          <cell r="E56">
            <v>113</v>
          </cell>
        </row>
        <row r="57">
          <cell r="B57" t="str">
            <v>Berhampur</v>
          </cell>
          <cell r="C57">
            <v>120</v>
          </cell>
          <cell r="D57">
            <v>63</v>
          </cell>
          <cell r="E57">
            <v>69</v>
          </cell>
        </row>
        <row r="58">
          <cell r="B58" t="str">
            <v>SHERGARH</v>
          </cell>
          <cell r="C58">
            <v>171</v>
          </cell>
          <cell r="D58">
            <v>89</v>
          </cell>
          <cell r="E58">
            <v>107</v>
          </cell>
        </row>
        <row r="59">
          <cell r="B59" t="str">
            <v>Angul</v>
          </cell>
          <cell r="C59">
            <v>120</v>
          </cell>
          <cell r="D59">
            <v>63</v>
          </cell>
          <cell r="E59">
            <v>69</v>
          </cell>
        </row>
        <row r="60">
          <cell r="B60" t="str">
            <v>Puri</v>
          </cell>
          <cell r="C60">
            <v>120</v>
          </cell>
          <cell r="D60">
            <v>63</v>
          </cell>
          <cell r="E60">
            <v>69</v>
          </cell>
        </row>
        <row r="61">
          <cell r="B61" t="str">
            <v>KHURDA</v>
          </cell>
          <cell r="C61">
            <v>100</v>
          </cell>
          <cell r="D61">
            <v>57</v>
          </cell>
          <cell r="E61">
            <v>63</v>
          </cell>
        </row>
        <row r="62">
          <cell r="B62" t="str">
            <v>Badamba</v>
          </cell>
          <cell r="C62">
            <v>107</v>
          </cell>
          <cell r="D62">
            <v>57</v>
          </cell>
          <cell r="E62">
            <v>63</v>
          </cell>
        </row>
        <row r="63">
          <cell r="B63" t="str">
            <v>Cuttack</v>
          </cell>
          <cell r="C63">
            <v>57</v>
          </cell>
          <cell r="D63">
            <v>31</v>
          </cell>
          <cell r="E63">
            <v>44</v>
          </cell>
        </row>
        <row r="64">
          <cell r="B64" t="str">
            <v>Kalapathara</v>
          </cell>
          <cell r="C64">
            <v>100</v>
          </cell>
          <cell r="D64">
            <v>57</v>
          </cell>
          <cell r="E64">
            <v>63</v>
          </cell>
        </row>
        <row r="65">
          <cell r="B65" t="str">
            <v>Jagatsinghpur</v>
          </cell>
          <cell r="C65">
            <v>100</v>
          </cell>
          <cell r="D65">
            <v>57</v>
          </cell>
          <cell r="E65">
            <v>63</v>
          </cell>
        </row>
        <row r="66">
          <cell r="B66" t="str">
            <v>Kantilo</v>
          </cell>
          <cell r="C66">
            <v>107</v>
          </cell>
          <cell r="D66">
            <v>57</v>
          </cell>
          <cell r="E66">
            <v>63</v>
          </cell>
        </row>
        <row r="67">
          <cell r="B67" t="str">
            <v>Jajpur Road</v>
          </cell>
          <cell r="C67">
            <v>107</v>
          </cell>
          <cell r="D67">
            <v>50</v>
          </cell>
          <cell r="E67">
            <v>63</v>
          </cell>
        </row>
        <row r="68">
          <cell r="B68" t="str">
            <v>Nuapatna (Tigiria)</v>
          </cell>
          <cell r="C68">
            <v>107</v>
          </cell>
          <cell r="D68">
            <v>50</v>
          </cell>
          <cell r="E68">
            <v>63</v>
          </cell>
        </row>
        <row r="69">
          <cell r="B69" t="str">
            <v>Kendrapara</v>
          </cell>
          <cell r="C69">
            <v>94</v>
          </cell>
          <cell r="D69">
            <v>44</v>
          </cell>
          <cell r="E69">
            <v>57</v>
          </cell>
        </row>
        <row r="70">
          <cell r="B70" t="str">
            <v>Balichandrapur</v>
          </cell>
          <cell r="C70">
            <v>94</v>
          </cell>
          <cell r="D70">
            <v>44</v>
          </cell>
          <cell r="E70">
            <v>57</v>
          </cell>
        </row>
        <row r="71">
          <cell r="B71" t="str">
            <v>Balugaon</v>
          </cell>
          <cell r="C71">
            <v>132</v>
          </cell>
          <cell r="D71">
            <v>82</v>
          </cell>
          <cell r="E71">
            <v>94</v>
          </cell>
        </row>
        <row r="72">
          <cell r="B72" t="str">
            <v>Jajpur Town</v>
          </cell>
          <cell r="C72">
            <v>100</v>
          </cell>
          <cell r="D72">
            <v>50</v>
          </cell>
          <cell r="E72">
            <v>63</v>
          </cell>
        </row>
        <row r="73">
          <cell r="B73" t="str">
            <v>Bhadrak</v>
          </cell>
          <cell r="C73">
            <v>120</v>
          </cell>
          <cell r="D73">
            <v>57</v>
          </cell>
          <cell r="E73">
            <v>69</v>
          </cell>
        </row>
        <row r="74">
          <cell r="B74" t="str">
            <v>Raj sunakhala</v>
          </cell>
          <cell r="C74">
            <v>100</v>
          </cell>
          <cell r="D74">
            <v>50</v>
          </cell>
          <cell r="E74">
            <v>63</v>
          </cell>
        </row>
        <row r="75">
          <cell r="B75" t="str">
            <v>Bhubaneswar</v>
          </cell>
          <cell r="C75">
            <v>82</v>
          </cell>
          <cell r="D75">
            <v>44</v>
          </cell>
          <cell r="E75">
            <v>57</v>
          </cell>
        </row>
        <row r="76">
          <cell r="B76" t="str">
            <v>Niali</v>
          </cell>
          <cell r="C76">
            <v>89</v>
          </cell>
          <cell r="D76">
            <v>57</v>
          </cell>
          <cell r="E76">
            <v>63</v>
          </cell>
        </row>
        <row r="77">
          <cell r="B77" t="str">
            <v>Rangabazar (BBSR)</v>
          </cell>
          <cell r="C77">
            <v>82</v>
          </cell>
          <cell r="D77">
            <v>44</v>
          </cell>
          <cell r="E77">
            <v>57</v>
          </cell>
        </row>
        <row r="78">
          <cell r="B78" t="str">
            <v>Chandpur</v>
          </cell>
          <cell r="C78">
            <v>107</v>
          </cell>
          <cell r="D78">
            <v>50</v>
          </cell>
          <cell r="E78">
            <v>69</v>
          </cell>
        </row>
        <row r="79">
          <cell r="B79" t="str">
            <v>Sakhigopal</v>
          </cell>
          <cell r="C79">
            <v>120</v>
          </cell>
          <cell r="D79">
            <v>57</v>
          </cell>
          <cell r="E79">
            <v>69</v>
          </cell>
        </row>
        <row r="80">
          <cell r="B80" t="str">
            <v>Jarka</v>
          </cell>
          <cell r="C80">
            <v>89</v>
          </cell>
          <cell r="D80">
            <v>50</v>
          </cell>
          <cell r="E80">
            <v>63</v>
          </cell>
        </row>
        <row r="81">
          <cell r="B81" t="str">
            <v>Banamalipur</v>
          </cell>
          <cell r="C81">
            <v>89</v>
          </cell>
          <cell r="D81">
            <v>50</v>
          </cell>
          <cell r="E81">
            <v>63</v>
          </cell>
        </row>
        <row r="82">
          <cell r="B82" t="str">
            <v>Balasore</v>
          </cell>
          <cell r="C82">
            <v>120</v>
          </cell>
          <cell r="D82">
            <v>63</v>
          </cell>
          <cell r="E82">
            <v>76</v>
          </cell>
        </row>
        <row r="83">
          <cell r="B83" t="str">
            <v>Nilagiri</v>
          </cell>
          <cell r="C83">
            <v>189</v>
          </cell>
          <cell r="D83">
            <v>82</v>
          </cell>
          <cell r="E83">
            <v>94</v>
          </cell>
        </row>
        <row r="84">
          <cell r="B84" t="str">
            <v>Baliapal</v>
          </cell>
          <cell r="C84">
            <v>220</v>
          </cell>
          <cell r="D84">
            <v>89</v>
          </cell>
          <cell r="E84">
            <v>107</v>
          </cell>
        </row>
        <row r="85">
          <cell r="B85" t="str">
            <v>Jaleswar</v>
          </cell>
          <cell r="C85">
            <v>184</v>
          </cell>
          <cell r="D85">
            <v>76</v>
          </cell>
          <cell r="E85">
            <v>94</v>
          </cell>
        </row>
        <row r="86">
          <cell r="B86" t="str">
            <v>Deulihat</v>
          </cell>
          <cell r="C86">
            <v>220</v>
          </cell>
          <cell r="D86">
            <v>89</v>
          </cell>
          <cell r="E86">
            <v>107</v>
          </cell>
        </row>
        <row r="87">
          <cell r="B87" t="str">
            <v>Betanoti</v>
          </cell>
          <cell r="C87">
            <v>202</v>
          </cell>
          <cell r="D87">
            <v>69</v>
          </cell>
          <cell r="E87">
            <v>89</v>
          </cell>
        </row>
        <row r="88">
          <cell r="B88" t="str">
            <v>Baripada</v>
          </cell>
          <cell r="C88">
            <v>158</v>
          </cell>
          <cell r="D88">
            <v>76</v>
          </cell>
          <cell r="E88">
            <v>94</v>
          </cell>
        </row>
        <row r="89">
          <cell r="B89" t="str">
            <v>Rairangpur</v>
          </cell>
          <cell r="C89">
            <v>233</v>
          </cell>
          <cell r="D89">
            <v>100</v>
          </cell>
          <cell r="E89">
            <v>120</v>
          </cell>
        </row>
        <row r="90">
          <cell r="B90" t="str">
            <v>Soro</v>
          </cell>
          <cell r="C90">
            <v>163</v>
          </cell>
          <cell r="D90">
            <v>69</v>
          </cell>
          <cell r="E90">
            <v>89</v>
          </cell>
        </row>
        <row r="91">
          <cell r="B91" t="str">
            <v>Jhumpura</v>
          </cell>
          <cell r="C91">
            <v>171</v>
          </cell>
          <cell r="D91">
            <v>69</v>
          </cell>
          <cell r="E91">
            <v>89</v>
          </cell>
        </row>
        <row r="92">
          <cell r="B92" t="str">
            <v>Joda</v>
          </cell>
          <cell r="C92">
            <v>194</v>
          </cell>
          <cell r="D92">
            <v>82</v>
          </cell>
          <cell r="E92">
            <v>100</v>
          </cell>
        </row>
        <row r="93">
          <cell r="B93" t="str">
            <v>Thakurmunda</v>
          </cell>
          <cell r="C93">
            <v>220</v>
          </cell>
          <cell r="D93">
            <v>89</v>
          </cell>
          <cell r="E93">
            <v>107</v>
          </cell>
        </row>
        <row r="94">
          <cell r="B94" t="str">
            <v>Ghasipura</v>
          </cell>
          <cell r="C94">
            <v>158</v>
          </cell>
          <cell r="D94">
            <v>69</v>
          </cell>
          <cell r="E94">
            <v>89</v>
          </cell>
        </row>
        <row r="95">
          <cell r="B95" t="str">
            <v>Keonjhar</v>
          </cell>
          <cell r="C95">
            <v>145</v>
          </cell>
          <cell r="D95">
            <v>69</v>
          </cell>
          <cell r="E95">
            <v>82</v>
          </cell>
        </row>
        <row r="96">
          <cell r="B96" t="str">
            <v>RAGHUNATHPUR (BRP)</v>
          </cell>
          <cell r="C96">
            <v>126</v>
          </cell>
          <cell r="D96">
            <v>69</v>
          </cell>
          <cell r="E96">
            <v>76</v>
          </cell>
        </row>
        <row r="97">
          <cell r="B97" t="str">
            <v>SISUA</v>
          </cell>
          <cell r="C97">
            <v>76</v>
          </cell>
          <cell r="D97">
            <v>38</v>
          </cell>
          <cell r="E97">
            <v>50</v>
          </cell>
        </row>
        <row r="98">
          <cell r="B98" t="str">
            <v>PATNAGARH</v>
          </cell>
          <cell r="C98">
            <v>215</v>
          </cell>
          <cell r="D98">
            <v>94</v>
          </cell>
          <cell r="E98">
            <v>120</v>
          </cell>
        </row>
        <row r="99">
          <cell r="B99" t="str">
            <v>BHOGARAI</v>
          </cell>
          <cell r="C99">
            <v>220</v>
          </cell>
          <cell r="D99">
            <v>89</v>
          </cell>
          <cell r="E99">
            <v>107</v>
          </cell>
        </row>
        <row r="100">
          <cell r="B100" t="str">
            <v>CHHEND</v>
          </cell>
          <cell r="C100">
            <v>151</v>
          </cell>
          <cell r="D100">
            <v>57</v>
          </cell>
          <cell r="E100">
            <v>69</v>
          </cell>
        </row>
        <row r="101">
          <cell r="B101" t="str">
            <v>SALIPUR</v>
          </cell>
          <cell r="C101">
            <v>76</v>
          </cell>
          <cell r="D101">
            <v>38</v>
          </cell>
          <cell r="E101">
            <v>50</v>
          </cell>
        </row>
        <row r="102">
          <cell r="B102" t="str">
            <v>JHARSUGUDA</v>
          </cell>
          <cell r="C102">
            <v>145</v>
          </cell>
          <cell r="D102">
            <v>50</v>
          </cell>
          <cell r="E102">
            <v>63</v>
          </cell>
        </row>
        <row r="103">
          <cell r="B103" t="str">
            <v>MADHAPUR</v>
          </cell>
          <cell r="C103">
            <v>145</v>
          </cell>
          <cell r="D103">
            <v>76</v>
          </cell>
          <cell r="E103">
            <v>82</v>
          </cell>
        </row>
        <row r="104">
          <cell r="B104" t="str">
            <v>BHANJANAGAR</v>
          </cell>
          <cell r="C104">
            <v>194</v>
          </cell>
          <cell r="D104">
            <v>94</v>
          </cell>
          <cell r="E104">
            <v>113</v>
          </cell>
        </row>
        <row r="105">
          <cell r="B105" t="str">
            <v>ANANDAPUR</v>
          </cell>
          <cell r="C105">
            <v>158</v>
          </cell>
          <cell r="D105">
            <v>69</v>
          </cell>
          <cell r="E105">
            <v>89</v>
          </cell>
        </row>
        <row r="106">
          <cell r="B106" t="str">
            <v>JHIRPANI</v>
          </cell>
          <cell r="C106">
            <v>158</v>
          </cell>
          <cell r="D106">
            <v>63</v>
          </cell>
          <cell r="E106">
            <v>76</v>
          </cell>
        </row>
        <row r="107">
          <cell r="B107" t="str">
            <v>CHOUDWAR</v>
          </cell>
          <cell r="C107">
            <v>57</v>
          </cell>
          <cell r="D107">
            <v>31</v>
          </cell>
          <cell r="E107">
            <v>44</v>
          </cell>
        </row>
        <row r="108">
          <cell r="B108" t="str">
            <v>TIKABALI</v>
          </cell>
          <cell r="C108">
            <v>239</v>
          </cell>
          <cell r="D108">
            <v>100</v>
          </cell>
          <cell r="E108">
            <v>120</v>
          </cell>
        </row>
        <row r="109">
          <cell r="B109" t="str">
            <v>BALARAM PRASAD (KHANDAPADA)</v>
          </cell>
          <cell r="C109">
            <v>117</v>
          </cell>
          <cell r="D109">
            <v>73</v>
          </cell>
          <cell r="E109">
            <v>79</v>
          </cell>
        </row>
        <row r="110">
          <cell r="B110" t="str">
            <v>JHARPARA</v>
          </cell>
          <cell r="C110">
            <v>82</v>
          </cell>
          <cell r="D110">
            <v>44</v>
          </cell>
          <cell r="E110">
            <v>57</v>
          </cell>
        </row>
        <row r="111">
          <cell r="B111" t="str">
            <v>RANIKHUDI</v>
          </cell>
          <cell r="C111">
            <v>228</v>
          </cell>
          <cell r="D111">
            <v>100</v>
          </cell>
          <cell r="E111">
            <v>119</v>
          </cell>
        </row>
        <row r="112">
          <cell r="B112" t="str">
            <v>MUNIGUDA</v>
          </cell>
          <cell r="C112">
            <v>292</v>
          </cell>
          <cell r="D112">
            <v>0</v>
          </cell>
          <cell r="E112">
            <v>0</v>
          </cell>
        </row>
        <row r="113">
          <cell r="B113" t="str">
            <v>CHHENAPADI</v>
          </cell>
          <cell r="C113">
            <v>158</v>
          </cell>
          <cell r="D113">
            <v>69</v>
          </cell>
          <cell r="E113">
            <v>89</v>
          </cell>
        </row>
        <row r="114">
          <cell r="B114" t="str">
            <v>GUNUPUR</v>
          </cell>
          <cell r="C114">
            <v>246</v>
          </cell>
          <cell r="D114">
            <v>113</v>
          </cell>
          <cell r="E114">
            <v>132</v>
          </cell>
        </row>
        <row r="115">
          <cell r="B115" t="str">
            <v>CDA</v>
          </cell>
          <cell r="C115">
            <v>82</v>
          </cell>
          <cell r="D115">
            <v>44</v>
          </cell>
          <cell r="E115">
            <v>57</v>
          </cell>
        </row>
        <row r="116">
          <cell r="B116" t="str">
            <v>SIMILIGUDA</v>
          </cell>
          <cell r="C116">
            <v>227</v>
          </cell>
          <cell r="D116">
            <v>100</v>
          </cell>
          <cell r="E116">
            <v>120</v>
          </cell>
        </row>
        <row r="117">
          <cell r="B117" t="str">
            <v>JATNI</v>
          </cell>
          <cell r="C117">
            <v>100</v>
          </cell>
          <cell r="D117">
            <v>57</v>
          </cell>
          <cell r="E117">
            <v>63</v>
          </cell>
        </row>
        <row r="118">
          <cell r="B118" t="str">
            <v>PIRAHAT</v>
          </cell>
          <cell r="C118">
            <v>163</v>
          </cell>
          <cell r="D118">
            <v>69</v>
          </cell>
          <cell r="E118">
            <v>89</v>
          </cell>
        </row>
        <row r="119">
          <cell r="B119" t="str">
            <v>KUPARI</v>
          </cell>
          <cell r="C119">
            <v>163</v>
          </cell>
          <cell r="D119">
            <v>69</v>
          </cell>
          <cell r="E119">
            <v>89</v>
          </cell>
        </row>
        <row r="120">
          <cell r="B120" t="str">
            <v>PATTAMUNDAI</v>
          </cell>
          <cell r="C120">
            <v>108</v>
          </cell>
          <cell r="D120">
            <v>54</v>
          </cell>
          <cell r="E120">
            <v>65</v>
          </cell>
        </row>
        <row r="121">
          <cell r="B121" t="str">
            <v>KHUNTA</v>
          </cell>
          <cell r="C121">
            <v>205</v>
          </cell>
          <cell r="D121">
            <v>97</v>
          </cell>
          <cell r="E121">
            <v>108</v>
          </cell>
        </row>
        <row r="122">
          <cell r="B122" t="str">
            <v>BAGADA</v>
          </cell>
          <cell r="C122">
            <v>220</v>
          </cell>
          <cell r="D122">
            <v>89</v>
          </cell>
          <cell r="E122">
            <v>107</v>
          </cell>
        </row>
        <row r="123">
          <cell r="B123" t="str">
            <v>UDALA</v>
          </cell>
          <cell r="C123">
            <v>211</v>
          </cell>
          <cell r="D123">
            <v>97</v>
          </cell>
          <cell r="E123">
            <v>105</v>
          </cell>
        </row>
        <row r="124">
          <cell r="B124" t="str">
            <v>ASKA</v>
          </cell>
          <cell r="C124">
            <v>171</v>
          </cell>
          <cell r="D124">
            <v>89</v>
          </cell>
          <cell r="E124">
            <v>107</v>
          </cell>
        </row>
        <row r="125">
          <cell r="B125" t="str">
            <v>KAKATPUR</v>
          </cell>
          <cell r="C125">
            <v>120</v>
          </cell>
          <cell r="D125">
            <v>63</v>
          </cell>
          <cell r="E125">
            <v>69</v>
          </cell>
        </row>
        <row r="126">
          <cell r="B126" t="str">
            <v>BRAHMAGIRI</v>
          </cell>
          <cell r="C126">
            <v>135</v>
          </cell>
          <cell r="D126">
            <v>70</v>
          </cell>
          <cell r="E126">
            <v>76</v>
          </cell>
        </row>
        <row r="127">
          <cell r="B127" t="str">
            <v>DHENKANAL</v>
          </cell>
          <cell r="C127">
            <v>100</v>
          </cell>
          <cell r="D127">
            <v>57</v>
          </cell>
          <cell r="E127">
            <v>63</v>
          </cell>
        </row>
        <row r="128">
          <cell r="B128" t="str">
            <v>SANTRAGADIA</v>
          </cell>
          <cell r="C128">
            <v>189</v>
          </cell>
          <cell r="D128">
            <v>82</v>
          </cell>
          <cell r="E128">
            <v>94</v>
          </cell>
        </row>
        <row r="129">
          <cell r="B129" t="str">
            <v>RANGABAZAR</v>
          </cell>
          <cell r="C129">
            <v>82</v>
          </cell>
          <cell r="D129">
            <v>44</v>
          </cell>
          <cell r="E129">
            <v>57</v>
          </cell>
        </row>
        <row r="130">
          <cell r="B130" t="str">
            <v>RUPSA</v>
          </cell>
          <cell r="C130">
            <v>146</v>
          </cell>
          <cell r="D130">
            <v>76</v>
          </cell>
          <cell r="E130">
            <v>86</v>
          </cell>
        </row>
        <row r="131">
          <cell r="B131" t="str">
            <v>BAMUR</v>
          </cell>
          <cell r="C131">
            <v>200</v>
          </cell>
          <cell r="D131">
            <v>110</v>
          </cell>
          <cell r="E131">
            <v>120</v>
          </cell>
        </row>
        <row r="132">
          <cell r="B132" t="str">
            <v>KANTABANIA</v>
          </cell>
          <cell r="C132">
            <v>120</v>
          </cell>
          <cell r="D132">
            <v>63</v>
          </cell>
          <cell r="E132">
            <v>76</v>
          </cell>
        </row>
        <row r="133">
          <cell r="B133" t="str">
            <v>KALYANINAGAR</v>
          </cell>
          <cell r="C133">
            <v>57</v>
          </cell>
          <cell r="D133">
            <v>31</v>
          </cell>
          <cell r="E133">
            <v>44</v>
          </cell>
        </row>
        <row r="134">
          <cell r="B134" t="str">
            <v>SHYAMSUNDARPUR</v>
          </cell>
          <cell r="C134">
            <v>211</v>
          </cell>
          <cell r="D134">
            <v>97</v>
          </cell>
          <cell r="E134">
            <v>105</v>
          </cell>
        </row>
        <row r="135">
          <cell r="B135" t="str">
            <v>NIMAPARA</v>
          </cell>
          <cell r="C135">
            <v>120</v>
          </cell>
          <cell r="D135">
            <v>63</v>
          </cell>
          <cell r="E135">
            <v>69</v>
          </cell>
        </row>
        <row r="136">
          <cell r="B136" t="str">
            <v>BARAMUNDA</v>
          </cell>
          <cell r="C136">
            <v>82</v>
          </cell>
          <cell r="D136">
            <v>44</v>
          </cell>
          <cell r="E136">
            <v>57</v>
          </cell>
        </row>
        <row r="137">
          <cell r="B137" t="str">
            <v>SISUPALGARH</v>
          </cell>
          <cell r="C137">
            <v>82</v>
          </cell>
          <cell r="D137">
            <v>44</v>
          </cell>
          <cell r="E137">
            <v>57</v>
          </cell>
        </row>
        <row r="138">
          <cell r="B138" t="str">
            <v>BIRMAHARAJPUR</v>
          </cell>
          <cell r="C138">
            <v>230</v>
          </cell>
          <cell r="D138">
            <v>110</v>
          </cell>
          <cell r="E138">
            <v>110</v>
          </cell>
        </row>
        <row r="139">
          <cell r="B139" t="str">
            <v>KANKADAJODI</v>
          </cell>
          <cell r="C139">
            <v>107</v>
          </cell>
          <cell r="D139">
            <v>50</v>
          </cell>
          <cell r="E139">
            <v>63</v>
          </cell>
        </row>
        <row r="140">
          <cell r="B140" t="str">
            <v>JANKIAGARH PURI</v>
          </cell>
          <cell r="C140">
            <v>120</v>
          </cell>
          <cell r="D140">
            <v>63</v>
          </cell>
          <cell r="E140">
            <v>69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(18KG.) RATE PER CASE</v>
          </cell>
          <cell r="F4" t="str">
            <v>AGARBATTI RATE PER CASE</v>
          </cell>
          <cell r="G4" t="str">
            <v>SOAP  / CANDEL / H.WASH (12KG.) RATE PER CASE</v>
          </cell>
        </row>
        <row r="5">
          <cell r="B5" t="str">
            <v>Rourkela</v>
          </cell>
          <cell r="C5">
            <v>124</v>
          </cell>
          <cell r="D5">
            <v>43</v>
          </cell>
          <cell r="E5">
            <v>54</v>
          </cell>
          <cell r="F5">
            <v>134</v>
          </cell>
          <cell r="G5">
            <v>46</v>
          </cell>
          <cell r="H5">
            <v>58</v>
          </cell>
        </row>
        <row r="6">
          <cell r="B6" t="str">
            <v>Bisra</v>
          </cell>
          <cell r="C6">
            <v>146</v>
          </cell>
          <cell r="D6">
            <v>54</v>
          </cell>
          <cell r="E6">
            <v>70</v>
          </cell>
          <cell r="F6">
            <v>158</v>
          </cell>
          <cell r="G6">
            <v>58</v>
          </cell>
          <cell r="H6">
            <v>76</v>
          </cell>
        </row>
        <row r="7">
          <cell r="B7" t="str">
            <v>Rajgangpur</v>
          </cell>
          <cell r="C7">
            <v>146</v>
          </cell>
          <cell r="D7">
            <v>54</v>
          </cell>
          <cell r="E7">
            <v>70</v>
          </cell>
          <cell r="F7">
            <v>158</v>
          </cell>
          <cell r="G7">
            <v>58</v>
          </cell>
          <cell r="H7">
            <v>76</v>
          </cell>
        </row>
        <row r="8">
          <cell r="B8" t="str">
            <v>Birmitrapur</v>
          </cell>
          <cell r="C8">
            <v>162</v>
          </cell>
          <cell r="D8">
            <v>65</v>
          </cell>
          <cell r="E8">
            <v>76</v>
          </cell>
          <cell r="F8">
            <v>175</v>
          </cell>
          <cell r="G8">
            <v>70</v>
          </cell>
          <cell r="H8">
            <v>82</v>
          </cell>
        </row>
        <row r="9">
          <cell r="B9" t="str">
            <v>Lahunipada</v>
          </cell>
          <cell r="C9">
            <v>178</v>
          </cell>
          <cell r="D9">
            <v>76</v>
          </cell>
          <cell r="E9">
            <v>86</v>
          </cell>
          <cell r="F9">
            <v>192</v>
          </cell>
          <cell r="G9">
            <v>82</v>
          </cell>
          <cell r="H9">
            <v>93</v>
          </cell>
        </row>
        <row r="10">
          <cell r="B10" t="str">
            <v>Bamra</v>
          </cell>
          <cell r="C10">
            <v>173</v>
          </cell>
          <cell r="D10">
            <v>70</v>
          </cell>
          <cell r="E10">
            <v>81</v>
          </cell>
          <cell r="F10">
            <v>187</v>
          </cell>
          <cell r="G10">
            <v>76</v>
          </cell>
          <cell r="H10">
            <v>87</v>
          </cell>
        </row>
        <row r="11">
          <cell r="B11" t="str">
            <v>Sundergarh</v>
          </cell>
          <cell r="C11">
            <v>157</v>
          </cell>
          <cell r="D11">
            <v>65</v>
          </cell>
          <cell r="E11">
            <v>76</v>
          </cell>
          <cell r="F11">
            <v>170</v>
          </cell>
          <cell r="G11">
            <v>70</v>
          </cell>
          <cell r="H11">
            <v>82</v>
          </cell>
        </row>
        <row r="12">
          <cell r="B12" t="str">
            <v>Brajrajnagar</v>
          </cell>
          <cell r="C12">
            <v>157</v>
          </cell>
          <cell r="D12">
            <v>65</v>
          </cell>
          <cell r="E12">
            <v>76</v>
          </cell>
          <cell r="F12">
            <v>170</v>
          </cell>
          <cell r="G12">
            <v>70</v>
          </cell>
          <cell r="H12">
            <v>82</v>
          </cell>
        </row>
        <row r="13">
          <cell r="B13" t="str">
            <v>Kuchinda</v>
          </cell>
          <cell r="C13">
            <v>200</v>
          </cell>
          <cell r="D13">
            <v>81</v>
          </cell>
          <cell r="E13">
            <v>92</v>
          </cell>
          <cell r="F13">
            <v>216</v>
          </cell>
          <cell r="G13">
            <v>87</v>
          </cell>
          <cell r="H13">
            <v>99</v>
          </cell>
        </row>
        <row r="14">
          <cell r="B14" t="str">
            <v>Deogarh</v>
          </cell>
          <cell r="C14">
            <v>200</v>
          </cell>
          <cell r="D14">
            <v>81</v>
          </cell>
          <cell r="E14">
            <v>92</v>
          </cell>
          <cell r="F14">
            <v>216</v>
          </cell>
          <cell r="G14">
            <v>87</v>
          </cell>
          <cell r="H14">
            <v>99</v>
          </cell>
        </row>
        <row r="15">
          <cell r="B15" t="str">
            <v>Sambalpur</v>
          </cell>
          <cell r="C15">
            <v>124</v>
          </cell>
          <cell r="D15">
            <v>43</v>
          </cell>
          <cell r="E15">
            <v>54</v>
          </cell>
          <cell r="F15">
            <v>134</v>
          </cell>
          <cell r="G15">
            <v>46</v>
          </cell>
          <cell r="H15">
            <v>58</v>
          </cell>
        </row>
        <row r="16">
          <cell r="B16" t="str">
            <v>Attabira</v>
          </cell>
          <cell r="C16">
            <v>162</v>
          </cell>
          <cell r="D16">
            <v>59</v>
          </cell>
          <cell r="E16">
            <v>70</v>
          </cell>
          <cell r="F16">
            <v>175</v>
          </cell>
          <cell r="G16">
            <v>64</v>
          </cell>
          <cell r="H16">
            <v>76</v>
          </cell>
        </row>
        <row r="17">
          <cell r="B17" t="str">
            <v>Baragarh</v>
          </cell>
          <cell r="C17">
            <v>135</v>
          </cell>
          <cell r="D17">
            <v>54</v>
          </cell>
          <cell r="E17">
            <v>70</v>
          </cell>
          <cell r="F17">
            <v>146</v>
          </cell>
          <cell r="G17">
            <v>58</v>
          </cell>
          <cell r="H17">
            <v>76</v>
          </cell>
        </row>
        <row r="18">
          <cell r="B18" t="str">
            <v>Barpali</v>
          </cell>
          <cell r="C18">
            <v>173</v>
          </cell>
          <cell r="D18">
            <v>70</v>
          </cell>
          <cell r="E18">
            <v>81</v>
          </cell>
          <cell r="F18">
            <v>187</v>
          </cell>
          <cell r="G18">
            <v>76</v>
          </cell>
          <cell r="H18">
            <v>87</v>
          </cell>
        </row>
        <row r="19">
          <cell r="B19" t="str">
            <v>Sohela</v>
          </cell>
          <cell r="C19">
            <v>211</v>
          </cell>
          <cell r="D19">
            <v>108</v>
          </cell>
          <cell r="E19">
            <v>135</v>
          </cell>
          <cell r="F19">
            <v>228</v>
          </cell>
          <cell r="G19">
            <v>117</v>
          </cell>
          <cell r="H19">
            <v>146</v>
          </cell>
        </row>
        <row r="20">
          <cell r="B20" t="str">
            <v>Bolangir</v>
          </cell>
          <cell r="C20">
            <v>146</v>
          </cell>
          <cell r="D20">
            <v>59</v>
          </cell>
          <cell r="E20">
            <v>65</v>
          </cell>
          <cell r="F20">
            <v>158</v>
          </cell>
          <cell r="G20">
            <v>64</v>
          </cell>
          <cell r="H20">
            <v>70</v>
          </cell>
        </row>
        <row r="21">
          <cell r="B21" t="str">
            <v>Luisingha</v>
          </cell>
          <cell r="C21">
            <v>167</v>
          </cell>
          <cell r="D21">
            <v>76</v>
          </cell>
          <cell r="E21">
            <v>97</v>
          </cell>
          <cell r="F21">
            <v>180</v>
          </cell>
          <cell r="G21">
            <v>82</v>
          </cell>
          <cell r="H21">
            <v>105</v>
          </cell>
        </row>
        <row r="22">
          <cell r="B22" t="str">
            <v>Padampur (Bargarh)</v>
          </cell>
          <cell r="C22">
            <v>211</v>
          </cell>
          <cell r="D22">
            <v>97</v>
          </cell>
          <cell r="E22">
            <v>113</v>
          </cell>
          <cell r="F22">
            <v>228</v>
          </cell>
          <cell r="G22">
            <v>105</v>
          </cell>
          <cell r="H22">
            <v>122</v>
          </cell>
        </row>
        <row r="23">
          <cell r="B23" t="str">
            <v>Paikmal</v>
          </cell>
          <cell r="C23">
            <v>243</v>
          </cell>
          <cell r="D23">
            <v>119</v>
          </cell>
          <cell r="E23">
            <v>135</v>
          </cell>
          <cell r="F23">
            <v>262</v>
          </cell>
          <cell r="G23">
            <v>129</v>
          </cell>
          <cell r="H23">
            <v>146</v>
          </cell>
        </row>
        <row r="24">
          <cell r="B24" t="str">
            <v>Titilagarh</v>
          </cell>
          <cell r="C24">
            <v>189</v>
          </cell>
          <cell r="D24">
            <v>81</v>
          </cell>
          <cell r="E24">
            <v>97</v>
          </cell>
          <cell r="F24">
            <v>204</v>
          </cell>
          <cell r="G24">
            <v>87</v>
          </cell>
          <cell r="H24">
            <v>105</v>
          </cell>
        </row>
        <row r="25">
          <cell r="B25" t="str">
            <v>kantabanji</v>
          </cell>
          <cell r="C25">
            <v>146</v>
          </cell>
          <cell r="D25">
            <v>70</v>
          </cell>
          <cell r="E25">
            <v>86</v>
          </cell>
          <cell r="F25">
            <v>158</v>
          </cell>
          <cell r="G25">
            <v>76</v>
          </cell>
          <cell r="H25">
            <v>93</v>
          </cell>
        </row>
        <row r="26">
          <cell r="B26" t="str">
            <v>Rajkhariar</v>
          </cell>
          <cell r="C26">
            <v>189</v>
          </cell>
          <cell r="D26">
            <v>86</v>
          </cell>
          <cell r="E26">
            <v>103</v>
          </cell>
          <cell r="F26">
            <v>204</v>
          </cell>
          <cell r="G26">
            <v>93</v>
          </cell>
          <cell r="H26">
            <v>111</v>
          </cell>
        </row>
        <row r="27">
          <cell r="B27" t="str">
            <v>Khariar Road</v>
          </cell>
          <cell r="C27">
            <v>189</v>
          </cell>
          <cell r="D27">
            <v>86</v>
          </cell>
          <cell r="E27">
            <v>103</v>
          </cell>
          <cell r="F27">
            <v>204</v>
          </cell>
          <cell r="G27">
            <v>93</v>
          </cell>
          <cell r="H27">
            <v>111</v>
          </cell>
        </row>
        <row r="28">
          <cell r="B28" t="str">
            <v>Kesinga</v>
          </cell>
          <cell r="C28">
            <v>194</v>
          </cell>
          <cell r="D28">
            <v>86</v>
          </cell>
          <cell r="E28">
            <v>103</v>
          </cell>
          <cell r="F28">
            <v>210</v>
          </cell>
          <cell r="G28">
            <v>93</v>
          </cell>
          <cell r="H28">
            <v>111</v>
          </cell>
        </row>
        <row r="29">
          <cell r="B29" t="str">
            <v>Bhawanipatna</v>
          </cell>
          <cell r="C29">
            <v>157</v>
          </cell>
          <cell r="D29">
            <v>70</v>
          </cell>
          <cell r="E29">
            <v>86</v>
          </cell>
          <cell r="F29">
            <v>170</v>
          </cell>
          <cell r="G29">
            <v>76</v>
          </cell>
          <cell r="H29">
            <v>93</v>
          </cell>
        </row>
        <row r="30">
          <cell r="B30" t="str">
            <v>Junagarh</v>
          </cell>
          <cell r="C30">
            <v>189</v>
          </cell>
          <cell r="D30">
            <v>86</v>
          </cell>
          <cell r="E30">
            <v>103</v>
          </cell>
          <cell r="F30">
            <v>204</v>
          </cell>
          <cell r="G30">
            <v>93</v>
          </cell>
          <cell r="H30">
            <v>111</v>
          </cell>
        </row>
        <row r="31">
          <cell r="B31" t="str">
            <v>Jaypatna</v>
          </cell>
          <cell r="C31">
            <v>248</v>
          </cell>
          <cell r="D31">
            <v>108</v>
          </cell>
          <cell r="E31">
            <v>124</v>
          </cell>
          <cell r="F31">
            <v>268</v>
          </cell>
          <cell r="G31">
            <v>117</v>
          </cell>
          <cell r="H31">
            <v>134</v>
          </cell>
        </row>
        <row r="32">
          <cell r="B32" t="str">
            <v>Jeypore</v>
          </cell>
          <cell r="C32">
            <v>167</v>
          </cell>
          <cell r="D32">
            <v>76</v>
          </cell>
          <cell r="E32">
            <v>92</v>
          </cell>
          <cell r="F32">
            <v>180</v>
          </cell>
          <cell r="G32">
            <v>82</v>
          </cell>
          <cell r="H32">
            <v>99</v>
          </cell>
        </row>
        <row r="33">
          <cell r="B33" t="str">
            <v>Koraput</v>
          </cell>
          <cell r="C33">
            <v>189</v>
          </cell>
          <cell r="D33">
            <v>86</v>
          </cell>
          <cell r="E33">
            <v>103</v>
          </cell>
          <cell r="F33">
            <v>204</v>
          </cell>
          <cell r="G33">
            <v>93</v>
          </cell>
          <cell r="H33">
            <v>111</v>
          </cell>
        </row>
        <row r="34">
          <cell r="B34" t="str">
            <v>Nabarangpur</v>
          </cell>
          <cell r="C34">
            <v>189</v>
          </cell>
          <cell r="D34">
            <v>86</v>
          </cell>
          <cell r="E34">
            <v>103</v>
          </cell>
          <cell r="F34">
            <v>204</v>
          </cell>
          <cell r="G34">
            <v>93</v>
          </cell>
          <cell r="H34">
            <v>111</v>
          </cell>
        </row>
        <row r="35">
          <cell r="B35" t="str">
            <v>Malkangiri</v>
          </cell>
          <cell r="C35">
            <v>211</v>
          </cell>
          <cell r="D35">
            <v>97</v>
          </cell>
          <cell r="E35">
            <v>113</v>
          </cell>
          <cell r="F35">
            <v>228</v>
          </cell>
          <cell r="G35">
            <v>105</v>
          </cell>
          <cell r="H35">
            <v>122</v>
          </cell>
        </row>
        <row r="36">
          <cell r="B36" t="str">
            <v>Kotpad</v>
          </cell>
          <cell r="C36">
            <v>194</v>
          </cell>
          <cell r="D36">
            <v>86</v>
          </cell>
          <cell r="E36">
            <v>103</v>
          </cell>
          <cell r="F36">
            <v>210</v>
          </cell>
          <cell r="G36">
            <v>93</v>
          </cell>
          <cell r="H36">
            <v>111</v>
          </cell>
        </row>
        <row r="37">
          <cell r="B37" t="str">
            <v>Umerkot</v>
          </cell>
          <cell r="C37">
            <v>189</v>
          </cell>
          <cell r="D37">
            <v>86</v>
          </cell>
          <cell r="E37">
            <v>103</v>
          </cell>
          <cell r="F37">
            <v>204</v>
          </cell>
          <cell r="G37">
            <v>93</v>
          </cell>
          <cell r="H37">
            <v>111</v>
          </cell>
        </row>
        <row r="38">
          <cell r="B38" t="str">
            <v>Rayagada</v>
          </cell>
          <cell r="C38">
            <v>167</v>
          </cell>
          <cell r="D38">
            <v>76</v>
          </cell>
          <cell r="E38">
            <v>92</v>
          </cell>
          <cell r="F38">
            <v>180</v>
          </cell>
          <cell r="G38">
            <v>82</v>
          </cell>
          <cell r="H38">
            <v>99</v>
          </cell>
        </row>
        <row r="39">
          <cell r="B39" t="str">
            <v>Paralakhemundi</v>
          </cell>
          <cell r="C39">
            <v>178</v>
          </cell>
          <cell r="D39">
            <v>76</v>
          </cell>
          <cell r="E39">
            <v>92</v>
          </cell>
          <cell r="F39">
            <v>192</v>
          </cell>
          <cell r="G39">
            <v>82</v>
          </cell>
          <cell r="H39">
            <v>99</v>
          </cell>
        </row>
        <row r="40">
          <cell r="B40" t="str">
            <v>Padampur (Rayagada)</v>
          </cell>
          <cell r="C40">
            <v>211</v>
          </cell>
          <cell r="D40">
            <v>97</v>
          </cell>
          <cell r="E40">
            <v>113</v>
          </cell>
          <cell r="F40">
            <v>228</v>
          </cell>
          <cell r="G40">
            <v>105</v>
          </cell>
          <cell r="H40">
            <v>122</v>
          </cell>
        </row>
        <row r="41">
          <cell r="B41" t="str">
            <v>Pahilipada</v>
          </cell>
          <cell r="C41">
            <v>167</v>
          </cell>
          <cell r="D41">
            <v>81</v>
          </cell>
          <cell r="E41">
            <v>97</v>
          </cell>
          <cell r="F41">
            <v>180</v>
          </cell>
          <cell r="G41">
            <v>87</v>
          </cell>
          <cell r="H41">
            <v>105</v>
          </cell>
        </row>
        <row r="42">
          <cell r="B42" t="str">
            <v>Buguda</v>
          </cell>
          <cell r="C42">
            <v>146</v>
          </cell>
          <cell r="D42">
            <v>76</v>
          </cell>
          <cell r="E42">
            <v>92</v>
          </cell>
          <cell r="F42">
            <v>158</v>
          </cell>
          <cell r="G42">
            <v>82</v>
          </cell>
          <cell r="H42">
            <v>99</v>
          </cell>
        </row>
        <row r="43">
          <cell r="B43" t="str">
            <v>Boudh</v>
          </cell>
          <cell r="C43">
            <v>167</v>
          </cell>
          <cell r="D43">
            <v>81</v>
          </cell>
          <cell r="E43">
            <v>97</v>
          </cell>
          <cell r="F43">
            <v>180</v>
          </cell>
          <cell r="G43">
            <v>87</v>
          </cell>
          <cell r="H43">
            <v>105</v>
          </cell>
        </row>
        <row r="44">
          <cell r="B44" t="str">
            <v>Daspalla</v>
          </cell>
          <cell r="C44">
            <v>103</v>
          </cell>
          <cell r="D44">
            <v>59</v>
          </cell>
          <cell r="E44">
            <v>65</v>
          </cell>
          <cell r="F44">
            <v>111</v>
          </cell>
          <cell r="G44">
            <v>64</v>
          </cell>
          <cell r="H44">
            <v>70</v>
          </cell>
        </row>
        <row r="45">
          <cell r="B45" t="str">
            <v>Baliguda</v>
          </cell>
          <cell r="C45">
            <v>211</v>
          </cell>
          <cell r="D45">
            <v>86</v>
          </cell>
          <cell r="E45">
            <v>103</v>
          </cell>
          <cell r="F45">
            <v>228</v>
          </cell>
          <cell r="G45">
            <v>93</v>
          </cell>
          <cell r="H45">
            <v>111</v>
          </cell>
        </row>
        <row r="46">
          <cell r="B46" t="str">
            <v>Nayagarh</v>
          </cell>
          <cell r="C46">
            <v>86</v>
          </cell>
          <cell r="D46">
            <v>54</v>
          </cell>
          <cell r="E46">
            <v>59</v>
          </cell>
          <cell r="F46">
            <v>93</v>
          </cell>
          <cell r="G46">
            <v>58</v>
          </cell>
          <cell r="H46">
            <v>64</v>
          </cell>
        </row>
        <row r="47">
          <cell r="B47" t="str">
            <v>G.udayagiri</v>
          </cell>
          <cell r="C47">
            <v>189</v>
          </cell>
          <cell r="D47">
            <v>86</v>
          </cell>
          <cell r="E47">
            <v>103</v>
          </cell>
          <cell r="F47">
            <v>204</v>
          </cell>
          <cell r="G47">
            <v>93</v>
          </cell>
          <cell r="H47">
            <v>111</v>
          </cell>
        </row>
        <row r="48">
          <cell r="B48" t="str">
            <v>Phulbani</v>
          </cell>
          <cell r="C48">
            <v>135</v>
          </cell>
          <cell r="D48">
            <v>70</v>
          </cell>
          <cell r="E48">
            <v>86</v>
          </cell>
          <cell r="F48">
            <v>146</v>
          </cell>
          <cell r="G48">
            <v>76</v>
          </cell>
          <cell r="H48">
            <v>93</v>
          </cell>
        </row>
        <row r="49">
          <cell r="B49" t="str">
            <v>Hinjilikatu</v>
          </cell>
          <cell r="C49">
            <v>130</v>
          </cell>
          <cell r="D49">
            <v>70</v>
          </cell>
          <cell r="E49">
            <v>86</v>
          </cell>
          <cell r="F49">
            <v>140</v>
          </cell>
          <cell r="G49">
            <v>76</v>
          </cell>
          <cell r="H49">
            <v>93</v>
          </cell>
        </row>
        <row r="50">
          <cell r="B50" t="str">
            <v>Karapalli</v>
          </cell>
          <cell r="C50">
            <v>124</v>
          </cell>
          <cell r="D50">
            <v>70</v>
          </cell>
          <cell r="E50">
            <v>86</v>
          </cell>
          <cell r="F50">
            <v>134</v>
          </cell>
          <cell r="G50">
            <v>76</v>
          </cell>
          <cell r="H50">
            <v>93</v>
          </cell>
        </row>
        <row r="51">
          <cell r="B51" t="str">
            <v>Kabisuryanagar</v>
          </cell>
          <cell r="C51">
            <v>146</v>
          </cell>
          <cell r="D51">
            <v>76</v>
          </cell>
          <cell r="E51">
            <v>92</v>
          </cell>
          <cell r="F51">
            <v>158</v>
          </cell>
          <cell r="G51">
            <v>82</v>
          </cell>
          <cell r="H51">
            <v>99</v>
          </cell>
        </row>
        <row r="52">
          <cell r="B52" t="str">
            <v>Polsara</v>
          </cell>
          <cell r="C52">
            <v>162</v>
          </cell>
          <cell r="D52">
            <v>81</v>
          </cell>
          <cell r="E52">
            <v>97</v>
          </cell>
          <cell r="F52">
            <v>175</v>
          </cell>
          <cell r="G52">
            <v>87</v>
          </cell>
          <cell r="H52">
            <v>105</v>
          </cell>
        </row>
        <row r="53">
          <cell r="B53" t="str">
            <v>Digapahandi</v>
          </cell>
          <cell r="C53">
            <v>135</v>
          </cell>
          <cell r="D53">
            <v>70</v>
          </cell>
          <cell r="E53">
            <v>86</v>
          </cell>
          <cell r="F53">
            <v>146</v>
          </cell>
          <cell r="G53">
            <v>76</v>
          </cell>
          <cell r="H53">
            <v>93</v>
          </cell>
        </row>
        <row r="54">
          <cell r="B54" t="str">
            <v>Chikiti</v>
          </cell>
          <cell r="C54">
            <v>135</v>
          </cell>
          <cell r="D54">
            <v>70</v>
          </cell>
          <cell r="E54">
            <v>86</v>
          </cell>
          <cell r="F54">
            <v>146</v>
          </cell>
          <cell r="G54">
            <v>76</v>
          </cell>
          <cell r="H54">
            <v>93</v>
          </cell>
        </row>
        <row r="55">
          <cell r="B55" t="str">
            <v>Chhatrapur</v>
          </cell>
          <cell r="C55">
            <v>130</v>
          </cell>
          <cell r="D55">
            <v>65</v>
          </cell>
          <cell r="E55">
            <v>81</v>
          </cell>
          <cell r="F55">
            <v>140</v>
          </cell>
          <cell r="G55">
            <v>70</v>
          </cell>
          <cell r="H55">
            <v>87</v>
          </cell>
        </row>
        <row r="56">
          <cell r="B56" t="str">
            <v>Khalikot</v>
          </cell>
          <cell r="C56">
            <v>167</v>
          </cell>
          <cell r="D56">
            <v>81</v>
          </cell>
          <cell r="E56">
            <v>97</v>
          </cell>
          <cell r="F56">
            <v>180</v>
          </cell>
          <cell r="G56">
            <v>87</v>
          </cell>
          <cell r="H56">
            <v>105</v>
          </cell>
        </row>
        <row r="57">
          <cell r="B57" t="str">
            <v>Berhampur</v>
          </cell>
          <cell r="C57">
            <v>103</v>
          </cell>
          <cell r="D57">
            <v>54</v>
          </cell>
          <cell r="E57">
            <v>59</v>
          </cell>
          <cell r="F57">
            <v>111</v>
          </cell>
          <cell r="G57">
            <v>58</v>
          </cell>
          <cell r="H57">
            <v>64</v>
          </cell>
        </row>
        <row r="58">
          <cell r="B58" t="str">
            <v>SHERGARH</v>
          </cell>
          <cell r="C58">
            <v>146</v>
          </cell>
          <cell r="D58">
            <v>76</v>
          </cell>
          <cell r="E58">
            <v>92</v>
          </cell>
          <cell r="F58">
            <v>158</v>
          </cell>
          <cell r="G58">
            <v>82</v>
          </cell>
          <cell r="H58">
            <v>99</v>
          </cell>
        </row>
        <row r="59">
          <cell r="B59" t="str">
            <v>Angul</v>
          </cell>
          <cell r="C59">
            <v>103</v>
          </cell>
          <cell r="D59">
            <v>54</v>
          </cell>
          <cell r="E59">
            <v>59</v>
          </cell>
          <cell r="F59">
            <v>111</v>
          </cell>
          <cell r="G59">
            <v>58</v>
          </cell>
          <cell r="H59">
            <v>64</v>
          </cell>
        </row>
        <row r="60">
          <cell r="B60" t="str">
            <v>Puri</v>
          </cell>
          <cell r="C60">
            <v>103</v>
          </cell>
          <cell r="D60">
            <v>54</v>
          </cell>
          <cell r="E60">
            <v>59</v>
          </cell>
          <cell r="F60">
            <v>111</v>
          </cell>
          <cell r="G60">
            <v>58</v>
          </cell>
          <cell r="H60">
            <v>64</v>
          </cell>
        </row>
        <row r="61">
          <cell r="B61" t="str">
            <v>KHURDA</v>
          </cell>
          <cell r="C61">
            <v>86</v>
          </cell>
          <cell r="D61">
            <v>49</v>
          </cell>
          <cell r="E61">
            <v>54</v>
          </cell>
          <cell r="F61">
            <v>93</v>
          </cell>
          <cell r="G61">
            <v>53</v>
          </cell>
          <cell r="H61">
            <v>58</v>
          </cell>
        </row>
        <row r="62">
          <cell r="B62" t="str">
            <v>Badamba</v>
          </cell>
          <cell r="C62">
            <v>92</v>
          </cell>
          <cell r="D62">
            <v>49</v>
          </cell>
          <cell r="E62">
            <v>54</v>
          </cell>
          <cell r="F62">
            <v>99</v>
          </cell>
          <cell r="G62">
            <v>53</v>
          </cell>
          <cell r="H62">
            <v>58</v>
          </cell>
        </row>
        <row r="63">
          <cell r="B63" t="str">
            <v>Cuttack</v>
          </cell>
          <cell r="C63">
            <v>49</v>
          </cell>
          <cell r="D63">
            <v>27</v>
          </cell>
          <cell r="E63">
            <v>38</v>
          </cell>
          <cell r="F63">
            <v>53</v>
          </cell>
          <cell r="G63">
            <v>29</v>
          </cell>
          <cell r="H63">
            <v>41</v>
          </cell>
        </row>
        <row r="64">
          <cell r="B64" t="str">
            <v>Kalapathara</v>
          </cell>
          <cell r="C64">
            <v>86</v>
          </cell>
          <cell r="D64">
            <v>49</v>
          </cell>
          <cell r="E64">
            <v>54</v>
          </cell>
          <cell r="F64">
            <v>93</v>
          </cell>
          <cell r="G64">
            <v>53</v>
          </cell>
          <cell r="H64">
            <v>58</v>
          </cell>
        </row>
        <row r="65">
          <cell r="B65" t="str">
            <v>Jagatsinghpur</v>
          </cell>
          <cell r="C65">
            <v>86</v>
          </cell>
          <cell r="D65">
            <v>49</v>
          </cell>
          <cell r="E65">
            <v>54</v>
          </cell>
          <cell r="F65">
            <v>93</v>
          </cell>
          <cell r="G65">
            <v>53</v>
          </cell>
          <cell r="H65">
            <v>58</v>
          </cell>
        </row>
        <row r="66">
          <cell r="B66" t="str">
            <v>Kantilo</v>
          </cell>
          <cell r="C66">
            <v>92</v>
          </cell>
          <cell r="D66">
            <v>49</v>
          </cell>
          <cell r="E66">
            <v>54</v>
          </cell>
          <cell r="F66">
            <v>99</v>
          </cell>
          <cell r="G66">
            <v>53</v>
          </cell>
          <cell r="H66">
            <v>58</v>
          </cell>
        </row>
        <row r="67">
          <cell r="B67" t="str">
            <v>Jajpur Road</v>
          </cell>
          <cell r="C67">
            <v>92</v>
          </cell>
          <cell r="D67">
            <v>43</v>
          </cell>
          <cell r="E67">
            <v>54</v>
          </cell>
          <cell r="F67">
            <v>99</v>
          </cell>
          <cell r="G67">
            <v>46</v>
          </cell>
          <cell r="H67">
            <v>58</v>
          </cell>
        </row>
        <row r="68">
          <cell r="B68" t="str">
            <v>Nuapatna (Tigiria)</v>
          </cell>
          <cell r="C68">
            <v>92</v>
          </cell>
          <cell r="D68">
            <v>43</v>
          </cell>
          <cell r="E68">
            <v>54</v>
          </cell>
          <cell r="F68">
            <v>99</v>
          </cell>
          <cell r="G68">
            <v>46</v>
          </cell>
          <cell r="H68">
            <v>58</v>
          </cell>
        </row>
        <row r="69">
          <cell r="B69" t="str">
            <v>Kendrapara</v>
          </cell>
          <cell r="C69">
            <v>81</v>
          </cell>
          <cell r="D69">
            <v>38</v>
          </cell>
          <cell r="E69">
            <v>49</v>
          </cell>
          <cell r="F69">
            <v>87</v>
          </cell>
          <cell r="G69">
            <v>41</v>
          </cell>
          <cell r="H69">
            <v>53</v>
          </cell>
        </row>
        <row r="70">
          <cell r="B70" t="str">
            <v>Balichandrapur</v>
          </cell>
          <cell r="C70">
            <v>81</v>
          </cell>
          <cell r="D70">
            <v>38</v>
          </cell>
          <cell r="E70">
            <v>49</v>
          </cell>
          <cell r="F70">
            <v>87</v>
          </cell>
          <cell r="G70">
            <v>41</v>
          </cell>
          <cell r="H70">
            <v>53</v>
          </cell>
        </row>
        <row r="71">
          <cell r="B71" t="str">
            <v>Balugaon</v>
          </cell>
          <cell r="C71">
            <v>113</v>
          </cell>
          <cell r="D71">
            <v>70</v>
          </cell>
          <cell r="E71">
            <v>81</v>
          </cell>
          <cell r="F71">
            <v>122</v>
          </cell>
          <cell r="G71">
            <v>76</v>
          </cell>
          <cell r="H71">
            <v>87</v>
          </cell>
        </row>
        <row r="72">
          <cell r="B72" t="str">
            <v>Jajpur Town</v>
          </cell>
          <cell r="C72">
            <v>86</v>
          </cell>
          <cell r="D72">
            <v>43</v>
          </cell>
          <cell r="E72">
            <v>54</v>
          </cell>
          <cell r="F72">
            <v>93</v>
          </cell>
          <cell r="G72">
            <v>46</v>
          </cell>
          <cell r="H72">
            <v>58</v>
          </cell>
        </row>
        <row r="73">
          <cell r="B73" t="str">
            <v>Bhadrak</v>
          </cell>
          <cell r="C73">
            <v>103</v>
          </cell>
          <cell r="D73">
            <v>49</v>
          </cell>
          <cell r="E73">
            <v>59</v>
          </cell>
          <cell r="F73">
            <v>111</v>
          </cell>
          <cell r="G73">
            <v>53</v>
          </cell>
          <cell r="H73">
            <v>64</v>
          </cell>
        </row>
        <row r="74">
          <cell r="B74" t="str">
            <v>Raj sunakhala</v>
          </cell>
          <cell r="C74">
            <v>86</v>
          </cell>
          <cell r="D74">
            <v>43</v>
          </cell>
          <cell r="E74">
            <v>54</v>
          </cell>
          <cell r="F74">
            <v>93</v>
          </cell>
          <cell r="G74">
            <v>46</v>
          </cell>
          <cell r="H74">
            <v>58</v>
          </cell>
        </row>
        <row r="75">
          <cell r="B75" t="str">
            <v>Bhubaneswar</v>
          </cell>
          <cell r="C75">
            <v>70</v>
          </cell>
          <cell r="D75">
            <v>38</v>
          </cell>
          <cell r="E75">
            <v>49</v>
          </cell>
          <cell r="F75">
            <v>76</v>
          </cell>
          <cell r="G75">
            <v>41</v>
          </cell>
          <cell r="H75">
            <v>53</v>
          </cell>
        </row>
        <row r="76">
          <cell r="B76" t="str">
            <v>Niali</v>
          </cell>
          <cell r="C76">
            <v>76</v>
          </cell>
          <cell r="D76">
            <v>49</v>
          </cell>
          <cell r="E76">
            <v>54</v>
          </cell>
          <cell r="F76">
            <v>82</v>
          </cell>
          <cell r="G76">
            <v>53</v>
          </cell>
          <cell r="H76">
            <v>58</v>
          </cell>
        </row>
        <row r="77">
          <cell r="B77" t="str">
            <v>Rangabazar (BBSR)</v>
          </cell>
          <cell r="C77">
            <v>70</v>
          </cell>
          <cell r="D77">
            <v>38</v>
          </cell>
          <cell r="E77">
            <v>49</v>
          </cell>
          <cell r="F77">
            <v>76</v>
          </cell>
          <cell r="G77">
            <v>41</v>
          </cell>
          <cell r="H77">
            <v>53</v>
          </cell>
        </row>
        <row r="78">
          <cell r="B78" t="str">
            <v>Chandpur</v>
          </cell>
          <cell r="C78">
            <v>92</v>
          </cell>
          <cell r="D78">
            <v>43</v>
          </cell>
          <cell r="E78">
            <v>59</v>
          </cell>
          <cell r="F78">
            <v>99</v>
          </cell>
          <cell r="G78">
            <v>46</v>
          </cell>
          <cell r="H78">
            <v>64</v>
          </cell>
        </row>
        <row r="79">
          <cell r="B79" t="str">
            <v>Sakhigopal</v>
          </cell>
          <cell r="C79">
            <v>103</v>
          </cell>
          <cell r="D79">
            <v>49</v>
          </cell>
          <cell r="E79">
            <v>59</v>
          </cell>
          <cell r="F79">
            <v>111</v>
          </cell>
          <cell r="G79">
            <v>53</v>
          </cell>
          <cell r="H79">
            <v>64</v>
          </cell>
        </row>
        <row r="80">
          <cell r="B80" t="str">
            <v>Jarka</v>
          </cell>
          <cell r="C80">
            <v>76</v>
          </cell>
          <cell r="D80">
            <v>43</v>
          </cell>
          <cell r="E80">
            <v>54</v>
          </cell>
          <cell r="F80">
            <v>82</v>
          </cell>
          <cell r="G80">
            <v>46</v>
          </cell>
          <cell r="H80">
            <v>58</v>
          </cell>
        </row>
        <row r="81">
          <cell r="B81" t="str">
            <v>Banamalipur</v>
          </cell>
          <cell r="C81">
            <v>76</v>
          </cell>
          <cell r="D81">
            <v>43</v>
          </cell>
          <cell r="E81">
            <v>54</v>
          </cell>
          <cell r="F81">
            <v>82</v>
          </cell>
          <cell r="G81">
            <v>46</v>
          </cell>
          <cell r="H81">
            <v>58</v>
          </cell>
        </row>
        <row r="82">
          <cell r="B82" t="str">
            <v>Balasore</v>
          </cell>
          <cell r="C82">
            <v>103</v>
          </cell>
          <cell r="D82">
            <v>54</v>
          </cell>
          <cell r="E82">
            <v>65</v>
          </cell>
          <cell r="F82">
            <v>111</v>
          </cell>
          <cell r="G82">
            <v>58</v>
          </cell>
          <cell r="H82">
            <v>70</v>
          </cell>
        </row>
        <row r="83">
          <cell r="B83" t="str">
            <v>Nilagiri</v>
          </cell>
          <cell r="C83">
            <v>162</v>
          </cell>
          <cell r="D83">
            <v>70</v>
          </cell>
          <cell r="E83">
            <v>81</v>
          </cell>
          <cell r="F83">
            <v>175</v>
          </cell>
          <cell r="G83">
            <v>76</v>
          </cell>
          <cell r="H83">
            <v>87</v>
          </cell>
        </row>
        <row r="84">
          <cell r="B84" t="str">
            <v>Baliapal</v>
          </cell>
          <cell r="C84">
            <v>189</v>
          </cell>
          <cell r="D84">
            <v>76</v>
          </cell>
          <cell r="E84">
            <v>92</v>
          </cell>
          <cell r="F84">
            <v>204</v>
          </cell>
          <cell r="G84">
            <v>82</v>
          </cell>
          <cell r="H84">
            <v>99</v>
          </cell>
        </row>
        <row r="85">
          <cell r="B85" t="str">
            <v>Jaleswar</v>
          </cell>
          <cell r="C85">
            <v>157</v>
          </cell>
          <cell r="D85">
            <v>65</v>
          </cell>
          <cell r="E85">
            <v>81</v>
          </cell>
          <cell r="F85">
            <v>170</v>
          </cell>
          <cell r="G85">
            <v>70</v>
          </cell>
          <cell r="H85">
            <v>87</v>
          </cell>
        </row>
        <row r="86">
          <cell r="B86" t="str">
            <v>Deulihat</v>
          </cell>
          <cell r="C86">
            <v>189</v>
          </cell>
          <cell r="D86">
            <v>76</v>
          </cell>
          <cell r="E86">
            <v>92</v>
          </cell>
          <cell r="F86">
            <v>204</v>
          </cell>
          <cell r="G86">
            <v>82</v>
          </cell>
          <cell r="H86">
            <v>99</v>
          </cell>
        </row>
        <row r="87">
          <cell r="B87" t="str">
            <v>Betanoti</v>
          </cell>
          <cell r="C87">
            <v>173</v>
          </cell>
          <cell r="D87">
            <v>59</v>
          </cell>
          <cell r="E87">
            <v>76</v>
          </cell>
          <cell r="F87">
            <v>187</v>
          </cell>
          <cell r="G87">
            <v>64</v>
          </cell>
          <cell r="H87">
            <v>82</v>
          </cell>
        </row>
        <row r="88">
          <cell r="B88" t="str">
            <v>Baripada</v>
          </cell>
          <cell r="C88">
            <v>135</v>
          </cell>
          <cell r="D88">
            <v>65</v>
          </cell>
          <cell r="E88">
            <v>81</v>
          </cell>
          <cell r="F88">
            <v>146</v>
          </cell>
          <cell r="G88">
            <v>70</v>
          </cell>
          <cell r="H88">
            <v>87</v>
          </cell>
        </row>
        <row r="89">
          <cell r="B89" t="str">
            <v>Rairangpur</v>
          </cell>
          <cell r="C89">
            <v>200</v>
          </cell>
          <cell r="D89">
            <v>86</v>
          </cell>
          <cell r="E89">
            <v>103</v>
          </cell>
          <cell r="F89">
            <v>216</v>
          </cell>
          <cell r="G89">
            <v>93</v>
          </cell>
          <cell r="H89">
            <v>111</v>
          </cell>
        </row>
        <row r="90">
          <cell r="B90" t="str">
            <v>Soro</v>
          </cell>
          <cell r="C90">
            <v>140</v>
          </cell>
          <cell r="D90">
            <v>59</v>
          </cell>
          <cell r="E90">
            <v>76</v>
          </cell>
          <cell r="F90">
            <v>151</v>
          </cell>
          <cell r="G90">
            <v>64</v>
          </cell>
          <cell r="H90">
            <v>82</v>
          </cell>
        </row>
        <row r="91">
          <cell r="B91" t="str">
            <v>Jhumpura</v>
          </cell>
          <cell r="C91">
            <v>146</v>
          </cell>
          <cell r="D91">
            <v>59</v>
          </cell>
          <cell r="E91">
            <v>76</v>
          </cell>
          <cell r="F91">
            <v>158</v>
          </cell>
          <cell r="G91">
            <v>64</v>
          </cell>
          <cell r="H91">
            <v>82</v>
          </cell>
        </row>
        <row r="92">
          <cell r="B92" t="str">
            <v>Joda</v>
          </cell>
          <cell r="C92">
            <v>167</v>
          </cell>
          <cell r="D92">
            <v>70</v>
          </cell>
          <cell r="E92">
            <v>86</v>
          </cell>
          <cell r="F92">
            <v>180</v>
          </cell>
          <cell r="G92">
            <v>76</v>
          </cell>
          <cell r="H92">
            <v>93</v>
          </cell>
        </row>
        <row r="93">
          <cell r="B93" t="str">
            <v>Thakurmunda</v>
          </cell>
          <cell r="C93">
            <v>189</v>
          </cell>
          <cell r="D93">
            <v>76</v>
          </cell>
          <cell r="E93">
            <v>92</v>
          </cell>
          <cell r="F93">
            <v>204</v>
          </cell>
          <cell r="G93">
            <v>82</v>
          </cell>
          <cell r="H93">
            <v>99</v>
          </cell>
        </row>
        <row r="94">
          <cell r="B94" t="str">
            <v>Ghasipura</v>
          </cell>
          <cell r="C94">
            <v>135</v>
          </cell>
          <cell r="D94">
            <v>59</v>
          </cell>
          <cell r="E94">
            <v>76</v>
          </cell>
          <cell r="F94">
            <v>146</v>
          </cell>
          <cell r="G94">
            <v>64</v>
          </cell>
          <cell r="H94">
            <v>82</v>
          </cell>
        </row>
        <row r="95">
          <cell r="B95" t="str">
            <v>Keonjhar</v>
          </cell>
          <cell r="C95">
            <v>124</v>
          </cell>
          <cell r="D95">
            <v>59</v>
          </cell>
          <cell r="E95">
            <v>70</v>
          </cell>
          <cell r="F95">
            <v>134</v>
          </cell>
          <cell r="G95">
            <v>64</v>
          </cell>
          <cell r="H95">
            <v>76</v>
          </cell>
        </row>
        <row r="96">
          <cell r="B96" t="str">
            <v>RAGHUNATHPUR (BRP)</v>
          </cell>
          <cell r="C96">
            <v>108</v>
          </cell>
          <cell r="D96">
            <v>59</v>
          </cell>
          <cell r="E96">
            <v>65</v>
          </cell>
          <cell r="F96">
            <v>117</v>
          </cell>
          <cell r="G96">
            <v>64</v>
          </cell>
          <cell r="H96">
            <v>70</v>
          </cell>
        </row>
        <row r="97">
          <cell r="B97" t="str">
            <v>SISUA</v>
          </cell>
          <cell r="C97">
            <v>65</v>
          </cell>
          <cell r="D97">
            <v>32</v>
          </cell>
          <cell r="E97">
            <v>43</v>
          </cell>
          <cell r="F97">
            <v>70</v>
          </cell>
          <cell r="G97">
            <v>35</v>
          </cell>
          <cell r="H97">
            <v>46</v>
          </cell>
        </row>
        <row r="98">
          <cell r="B98" t="str">
            <v>PATNAGARH</v>
          </cell>
          <cell r="C98">
            <v>184</v>
          </cell>
          <cell r="D98">
            <v>81</v>
          </cell>
          <cell r="E98">
            <v>103</v>
          </cell>
          <cell r="F98">
            <v>199</v>
          </cell>
          <cell r="G98">
            <v>87</v>
          </cell>
          <cell r="H98">
            <v>111</v>
          </cell>
        </row>
        <row r="99">
          <cell r="B99" t="str">
            <v>BHOGARAI</v>
          </cell>
          <cell r="C99">
            <v>189</v>
          </cell>
          <cell r="D99">
            <v>76</v>
          </cell>
          <cell r="E99">
            <v>92</v>
          </cell>
          <cell r="F99">
            <v>204</v>
          </cell>
          <cell r="G99">
            <v>82</v>
          </cell>
          <cell r="H99">
            <v>99</v>
          </cell>
        </row>
        <row r="100">
          <cell r="B100" t="str">
            <v>CHHEND</v>
          </cell>
          <cell r="C100">
            <v>130</v>
          </cell>
          <cell r="D100">
            <v>49</v>
          </cell>
          <cell r="E100">
            <v>59</v>
          </cell>
          <cell r="F100">
            <v>140</v>
          </cell>
          <cell r="G100">
            <v>53</v>
          </cell>
          <cell r="H100">
            <v>64</v>
          </cell>
        </row>
        <row r="101">
          <cell r="B101" t="str">
            <v>SALIPUR</v>
          </cell>
          <cell r="C101">
            <v>65</v>
          </cell>
          <cell r="D101">
            <v>32</v>
          </cell>
          <cell r="E101">
            <v>43</v>
          </cell>
          <cell r="F101">
            <v>70</v>
          </cell>
          <cell r="G101">
            <v>35</v>
          </cell>
          <cell r="H101">
            <v>46</v>
          </cell>
        </row>
        <row r="102">
          <cell r="B102" t="str">
            <v>JHARSUGUDA</v>
          </cell>
          <cell r="C102">
            <v>124</v>
          </cell>
          <cell r="D102">
            <v>43</v>
          </cell>
          <cell r="E102">
            <v>54</v>
          </cell>
          <cell r="F102">
            <v>134</v>
          </cell>
          <cell r="G102">
            <v>46</v>
          </cell>
          <cell r="H102">
            <v>58</v>
          </cell>
        </row>
        <row r="103">
          <cell r="B103" t="str">
            <v>MADHAPUR</v>
          </cell>
          <cell r="C103">
            <v>124</v>
          </cell>
          <cell r="D103">
            <v>65</v>
          </cell>
          <cell r="E103">
            <v>70</v>
          </cell>
          <cell r="F103">
            <v>134</v>
          </cell>
          <cell r="G103">
            <v>70</v>
          </cell>
          <cell r="H103">
            <v>76</v>
          </cell>
        </row>
        <row r="104">
          <cell r="B104" t="str">
            <v>BHANJANAGAR</v>
          </cell>
          <cell r="C104">
            <v>167</v>
          </cell>
          <cell r="D104">
            <v>81</v>
          </cell>
          <cell r="E104">
            <v>97</v>
          </cell>
          <cell r="F104">
            <v>180</v>
          </cell>
          <cell r="G104">
            <v>87</v>
          </cell>
          <cell r="H104">
            <v>105</v>
          </cell>
        </row>
        <row r="105">
          <cell r="B105" t="str">
            <v>ANANDAPUR</v>
          </cell>
          <cell r="C105">
            <v>135</v>
          </cell>
          <cell r="D105">
            <v>59</v>
          </cell>
          <cell r="E105">
            <v>76</v>
          </cell>
          <cell r="F105">
            <v>146</v>
          </cell>
          <cell r="G105">
            <v>64</v>
          </cell>
          <cell r="H105">
            <v>82</v>
          </cell>
        </row>
        <row r="106">
          <cell r="B106" t="str">
            <v>JHIRPANI</v>
          </cell>
          <cell r="C106">
            <v>135</v>
          </cell>
          <cell r="D106">
            <v>54</v>
          </cell>
          <cell r="E106">
            <v>65</v>
          </cell>
          <cell r="F106">
            <v>146</v>
          </cell>
          <cell r="G106">
            <v>58</v>
          </cell>
          <cell r="H106">
            <v>70</v>
          </cell>
        </row>
        <row r="107">
          <cell r="B107" t="str">
            <v>CHOUDWAR</v>
          </cell>
          <cell r="C107">
            <v>49</v>
          </cell>
          <cell r="D107">
            <v>27</v>
          </cell>
          <cell r="E107">
            <v>38</v>
          </cell>
          <cell r="F107">
            <v>53</v>
          </cell>
          <cell r="G107">
            <v>29</v>
          </cell>
          <cell r="H107">
            <v>41</v>
          </cell>
        </row>
        <row r="108">
          <cell r="B108" t="str">
            <v>TIKABALI</v>
          </cell>
          <cell r="C108">
            <v>205</v>
          </cell>
          <cell r="D108">
            <v>86</v>
          </cell>
          <cell r="E108">
            <v>103</v>
          </cell>
          <cell r="F108">
            <v>221</v>
          </cell>
          <cell r="G108">
            <v>93</v>
          </cell>
          <cell r="H108">
            <v>111</v>
          </cell>
        </row>
        <row r="109">
          <cell r="B109" t="str">
            <v>BALARAM PRASAD (KHANDAPADA)</v>
          </cell>
          <cell r="C109">
            <v>100</v>
          </cell>
          <cell r="D109">
            <v>63</v>
          </cell>
          <cell r="E109">
            <v>68</v>
          </cell>
          <cell r="F109">
            <v>108</v>
          </cell>
          <cell r="G109">
            <v>68</v>
          </cell>
          <cell r="H109">
            <v>73</v>
          </cell>
        </row>
        <row r="110">
          <cell r="B110" t="str">
            <v>JHARPARA</v>
          </cell>
          <cell r="C110">
            <v>70</v>
          </cell>
          <cell r="D110">
            <v>38</v>
          </cell>
          <cell r="E110">
            <v>49</v>
          </cell>
          <cell r="F110">
            <v>76</v>
          </cell>
          <cell r="G110">
            <v>41</v>
          </cell>
          <cell r="H110">
            <v>53</v>
          </cell>
        </row>
        <row r="111">
          <cell r="B111" t="str">
            <v>RANIKHUDI</v>
          </cell>
          <cell r="C111">
            <v>195</v>
          </cell>
          <cell r="D111">
            <v>86</v>
          </cell>
          <cell r="E111">
            <v>102</v>
          </cell>
          <cell r="F111">
            <v>211</v>
          </cell>
          <cell r="G111">
            <v>93</v>
          </cell>
          <cell r="H111">
            <v>110</v>
          </cell>
        </row>
        <row r="112">
          <cell r="B112" t="str">
            <v>MUNIGUDA</v>
          </cell>
          <cell r="C112">
            <v>250</v>
          </cell>
          <cell r="D112">
            <v>0</v>
          </cell>
          <cell r="E112">
            <v>0</v>
          </cell>
          <cell r="F112">
            <v>270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135</v>
          </cell>
          <cell r="D113">
            <v>59</v>
          </cell>
          <cell r="E113">
            <v>76</v>
          </cell>
          <cell r="F113">
            <v>146</v>
          </cell>
          <cell r="G113">
            <v>64</v>
          </cell>
          <cell r="H113">
            <v>82</v>
          </cell>
        </row>
        <row r="114">
          <cell r="B114" t="str">
            <v>GUNUPUR</v>
          </cell>
          <cell r="C114">
            <v>211</v>
          </cell>
          <cell r="D114">
            <v>97</v>
          </cell>
          <cell r="E114">
            <v>113</v>
          </cell>
          <cell r="F114">
            <v>228</v>
          </cell>
          <cell r="G114">
            <v>105</v>
          </cell>
          <cell r="H114">
            <v>122</v>
          </cell>
        </row>
        <row r="115">
          <cell r="B115" t="str">
            <v>CDA</v>
          </cell>
          <cell r="C115">
            <v>70</v>
          </cell>
          <cell r="D115">
            <v>38</v>
          </cell>
          <cell r="E115">
            <v>49</v>
          </cell>
          <cell r="F115">
            <v>76</v>
          </cell>
          <cell r="G115">
            <v>41</v>
          </cell>
          <cell r="H115">
            <v>53</v>
          </cell>
        </row>
        <row r="116">
          <cell r="B116" t="str">
            <v>SIMILIGUDA</v>
          </cell>
          <cell r="C116">
            <v>0</v>
          </cell>
          <cell r="D116">
            <v>0</v>
          </cell>
          <cell r="E116">
            <v>0</v>
          </cell>
          <cell r="F116">
            <v>210</v>
          </cell>
          <cell r="G116">
            <v>93</v>
          </cell>
          <cell r="H116">
            <v>111</v>
          </cell>
        </row>
        <row r="117">
          <cell r="B117" t="str">
            <v>JATNI</v>
          </cell>
          <cell r="C117">
            <v>0</v>
          </cell>
          <cell r="D117">
            <v>0</v>
          </cell>
          <cell r="E117">
            <v>0</v>
          </cell>
          <cell r="F117">
            <v>93</v>
          </cell>
          <cell r="G117">
            <v>53</v>
          </cell>
          <cell r="H117">
            <v>58</v>
          </cell>
        </row>
        <row r="118">
          <cell r="B118" t="str">
            <v>PIRAHAT</v>
          </cell>
          <cell r="C118">
            <v>140</v>
          </cell>
          <cell r="D118">
            <v>59</v>
          </cell>
          <cell r="E118">
            <v>76</v>
          </cell>
          <cell r="F118">
            <v>151</v>
          </cell>
          <cell r="G118">
            <v>64</v>
          </cell>
          <cell r="H118">
            <v>82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workbookViewId="0">
      <selection activeCell="Q3" sqref="Q3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" style="1" customWidth="1"/>
    <col min="4" max="4" width="8.28515625" style="1" bestFit="1" customWidth="1"/>
    <col min="5" max="5" width="6.42578125" style="1" bestFit="1" customWidth="1"/>
    <col min="6" max="6" width="15" style="1" bestFit="1" customWidth="1"/>
    <col min="7" max="7" width="5.42578125" style="1" bestFit="1" customWidth="1"/>
    <col min="8" max="8" width="7.28515625" style="1" customWidth="1"/>
    <col min="9" max="9" width="6.5703125" style="1" bestFit="1" customWidth="1"/>
    <col min="10" max="10" width="7.140625" style="1" bestFit="1" customWidth="1"/>
    <col min="11" max="11" width="6.42578125" style="1" bestFit="1" customWidth="1"/>
    <col min="12" max="12" width="8.5703125" style="1" bestFit="1" customWidth="1"/>
    <col min="13" max="13" width="11" style="1" bestFit="1" customWidth="1"/>
    <col min="14" max="14" width="37.5703125" style="1" bestFit="1" customWidth="1"/>
    <col min="15" max="16384" width="9.140625" style="1"/>
  </cols>
  <sheetData>
    <row r="1" spans="1:18" ht="72.75" customHeight="1" thickBot="1">
      <c r="A1" s="37"/>
      <c r="B1" s="38"/>
      <c r="C1" s="38"/>
      <c r="D1" s="38"/>
      <c r="E1" s="38"/>
      <c r="F1" s="38"/>
      <c r="G1" s="38"/>
      <c r="H1" s="40" t="s">
        <v>14</v>
      </c>
      <c r="I1" s="35"/>
      <c r="J1" s="35"/>
      <c r="K1" s="35"/>
      <c r="L1" s="35"/>
      <c r="M1" s="36"/>
    </row>
    <row r="2" spans="1:18" ht="78.75" customHeight="1" thickBot="1">
      <c r="A2" s="34" t="s">
        <v>28</v>
      </c>
      <c r="B2" s="35"/>
      <c r="C2" s="35"/>
      <c r="D2" s="35"/>
      <c r="E2" s="35"/>
      <c r="F2" s="35"/>
      <c r="G2" s="39"/>
      <c r="H2" s="38" t="s">
        <v>143</v>
      </c>
      <c r="I2" s="38"/>
      <c r="J2" s="38"/>
      <c r="K2" s="38"/>
      <c r="L2" s="38"/>
      <c r="M2" s="41"/>
      <c r="N2" s="9"/>
      <c r="P2" s="9"/>
    </row>
    <row r="3" spans="1:18" s="10" customFormat="1" ht="15" customHeight="1">
      <c r="A3" s="13" t="s">
        <v>15</v>
      </c>
      <c r="B3" s="13" t="s">
        <v>0</v>
      </c>
      <c r="C3" s="13" t="s">
        <v>16</v>
      </c>
      <c r="D3" s="13" t="s">
        <v>20</v>
      </c>
      <c r="E3" s="13" t="s">
        <v>9</v>
      </c>
      <c r="F3" s="13" t="s">
        <v>10</v>
      </c>
      <c r="G3" s="13" t="s">
        <v>1</v>
      </c>
      <c r="H3" s="14" t="s">
        <v>2</v>
      </c>
      <c r="I3" s="14" t="s">
        <v>5</v>
      </c>
      <c r="J3" s="14" t="s">
        <v>6</v>
      </c>
      <c r="K3" s="14" t="s">
        <v>7</v>
      </c>
      <c r="L3" s="14" t="s">
        <v>8</v>
      </c>
      <c r="M3" s="13" t="s">
        <v>17</v>
      </c>
      <c r="N3" s="15" t="s">
        <v>13</v>
      </c>
      <c r="Q3" s="1"/>
      <c r="R3" s="1"/>
    </row>
    <row r="4" spans="1:18" s="10" customFormat="1" ht="15" customHeight="1">
      <c r="A4" s="16">
        <v>1</v>
      </c>
      <c r="B4" s="11" t="s">
        <v>42</v>
      </c>
      <c r="C4" s="11" t="s">
        <v>43</v>
      </c>
      <c r="D4" s="11" t="s">
        <v>44</v>
      </c>
      <c r="E4" s="11" t="s">
        <v>11</v>
      </c>
      <c r="F4" s="11" t="s">
        <v>45</v>
      </c>
      <c r="G4" s="11">
        <v>9</v>
      </c>
      <c r="H4" s="12">
        <f>VLOOKUP(F4,'[1]KOYAS PERFUMARY'!$B$4:$C$150,2,FALSE)</f>
        <v>94</v>
      </c>
      <c r="I4" s="12">
        <f t="shared" ref="I4:I35" si="0">G4*2</f>
        <v>18</v>
      </c>
      <c r="J4" s="12">
        <f t="shared" ref="J4:J35" si="1">G4*12</f>
        <v>108</v>
      </c>
      <c r="K4" s="12"/>
      <c r="L4" s="12">
        <f t="shared" ref="L4:L35" si="2">G4*H4+I4+J4+K4</f>
        <v>972</v>
      </c>
      <c r="M4" s="11" t="s">
        <v>12</v>
      </c>
      <c r="N4" s="17" t="s">
        <v>46</v>
      </c>
      <c r="Q4" s="1"/>
      <c r="R4" s="1"/>
    </row>
    <row r="5" spans="1:18" s="10" customFormat="1" ht="15" customHeight="1">
      <c r="A5" s="16"/>
      <c r="B5" s="11" t="s">
        <v>42</v>
      </c>
      <c r="C5" s="11" t="s">
        <v>43</v>
      </c>
      <c r="D5" s="11" t="s">
        <v>44</v>
      </c>
      <c r="E5" s="11" t="s">
        <v>11</v>
      </c>
      <c r="F5" s="11" t="s">
        <v>45</v>
      </c>
      <c r="G5" s="11">
        <v>3</v>
      </c>
      <c r="H5" s="12">
        <f>VLOOKUP(F5,'[1]KOYAS PERFUMARY'!$B$4:$E$147,4,FALSE)</f>
        <v>57</v>
      </c>
      <c r="I5" s="12">
        <f t="shared" si="0"/>
        <v>6</v>
      </c>
      <c r="J5" s="12">
        <f t="shared" si="1"/>
        <v>36</v>
      </c>
      <c r="K5" s="12"/>
      <c r="L5" s="12">
        <f t="shared" si="2"/>
        <v>213</v>
      </c>
      <c r="M5" s="11" t="s">
        <v>4</v>
      </c>
      <c r="N5" s="17" t="s">
        <v>46</v>
      </c>
      <c r="Q5" s="1"/>
      <c r="R5" s="1"/>
    </row>
    <row r="6" spans="1:18" s="10" customFormat="1" ht="15" customHeight="1">
      <c r="A6" s="16"/>
      <c r="B6" s="11" t="s">
        <v>42</v>
      </c>
      <c r="C6" s="11" t="s">
        <v>43</v>
      </c>
      <c r="D6" s="11" t="s">
        <v>44</v>
      </c>
      <c r="E6" s="11" t="s">
        <v>11</v>
      </c>
      <c r="F6" s="11" t="s">
        <v>45</v>
      </c>
      <c r="G6" s="11">
        <v>6</v>
      </c>
      <c r="H6" s="12">
        <f>VLOOKUP(F6,'[1]KOYAS PERFUMARY'!$B$4:$D$145,3,FALSE)</f>
        <v>44</v>
      </c>
      <c r="I6" s="12">
        <f t="shared" si="0"/>
        <v>12</v>
      </c>
      <c r="J6" s="12">
        <f t="shared" si="1"/>
        <v>72</v>
      </c>
      <c r="K6" s="12">
        <v>30</v>
      </c>
      <c r="L6" s="12">
        <f t="shared" si="2"/>
        <v>378</v>
      </c>
      <c r="M6" s="11" t="s">
        <v>3</v>
      </c>
      <c r="N6" s="17" t="s">
        <v>46</v>
      </c>
      <c r="Q6" s="1"/>
      <c r="R6" s="1"/>
    </row>
    <row r="7" spans="1:18" s="10" customFormat="1" ht="15" customHeight="1">
      <c r="A7" s="16">
        <v>2</v>
      </c>
      <c r="B7" s="11" t="s">
        <v>42</v>
      </c>
      <c r="C7" s="11" t="s">
        <v>47</v>
      </c>
      <c r="D7" s="11" t="s">
        <v>48</v>
      </c>
      <c r="E7" s="11" t="s">
        <v>11</v>
      </c>
      <c r="F7" s="11" t="s">
        <v>35</v>
      </c>
      <c r="G7" s="11">
        <v>3</v>
      </c>
      <c r="H7" s="12">
        <f>VLOOKUP(F7,'[1]KOYAS PERFUMARY'!$B$4:$C$150,2,FALSE)</f>
        <v>57</v>
      </c>
      <c r="I7" s="12">
        <f t="shared" si="0"/>
        <v>6</v>
      </c>
      <c r="J7" s="12">
        <f t="shared" si="1"/>
        <v>36</v>
      </c>
      <c r="K7" s="12"/>
      <c r="L7" s="12">
        <f t="shared" si="2"/>
        <v>213</v>
      </c>
      <c r="M7" s="11" t="s">
        <v>12</v>
      </c>
      <c r="N7" s="17" t="s">
        <v>49</v>
      </c>
      <c r="Q7" s="1"/>
      <c r="R7" s="1"/>
    </row>
    <row r="8" spans="1:18" s="10" customFormat="1" ht="15" customHeight="1">
      <c r="A8" s="16"/>
      <c r="B8" s="11" t="s">
        <v>42</v>
      </c>
      <c r="C8" s="11" t="s">
        <v>47</v>
      </c>
      <c r="D8" s="11" t="s">
        <v>48</v>
      </c>
      <c r="E8" s="11" t="s">
        <v>11</v>
      </c>
      <c r="F8" s="11" t="s">
        <v>35</v>
      </c>
      <c r="G8" s="11">
        <v>2</v>
      </c>
      <c r="H8" s="12">
        <f>VLOOKUP(F8,'[1]KOYAS PERFUMARY'!$B$4:$E$147,4,FALSE)</f>
        <v>44</v>
      </c>
      <c r="I8" s="12">
        <f t="shared" si="0"/>
        <v>4</v>
      </c>
      <c r="J8" s="12">
        <f t="shared" si="1"/>
        <v>24</v>
      </c>
      <c r="K8" s="12">
        <v>30</v>
      </c>
      <c r="L8" s="12">
        <f t="shared" si="2"/>
        <v>146</v>
      </c>
      <c r="M8" s="11" t="s">
        <v>4</v>
      </c>
      <c r="N8" s="17" t="s">
        <v>49</v>
      </c>
      <c r="Q8" s="1"/>
      <c r="R8" s="1"/>
    </row>
    <row r="9" spans="1:18" s="10" customFormat="1" ht="15" customHeight="1">
      <c r="A9" s="16">
        <v>3</v>
      </c>
      <c r="B9" s="11" t="s">
        <v>50</v>
      </c>
      <c r="C9" s="11" t="s">
        <v>51</v>
      </c>
      <c r="D9" s="11" t="s">
        <v>52</v>
      </c>
      <c r="E9" s="11" t="s">
        <v>11</v>
      </c>
      <c r="F9" s="11" t="s">
        <v>53</v>
      </c>
      <c r="G9" s="11">
        <v>16</v>
      </c>
      <c r="H9" s="12">
        <f>VLOOKUP(F9,'[1]KOYAS PERFUMARY'!$B$4:$E$147,4,FALSE)</f>
        <v>63</v>
      </c>
      <c r="I9" s="12">
        <f t="shared" si="0"/>
        <v>32</v>
      </c>
      <c r="J9" s="12">
        <f t="shared" si="1"/>
        <v>192</v>
      </c>
      <c r="K9" s="12"/>
      <c r="L9" s="12">
        <f t="shared" si="2"/>
        <v>1232</v>
      </c>
      <c r="M9" s="11" t="s">
        <v>4</v>
      </c>
      <c r="N9" s="17" t="s">
        <v>54</v>
      </c>
      <c r="Q9" s="1"/>
      <c r="R9" s="1"/>
    </row>
    <row r="10" spans="1:18" s="10" customFormat="1" ht="15" customHeight="1">
      <c r="A10" s="16"/>
      <c r="B10" s="11" t="s">
        <v>50</v>
      </c>
      <c r="C10" s="11" t="s">
        <v>51</v>
      </c>
      <c r="D10" s="11" t="s">
        <v>52</v>
      </c>
      <c r="E10" s="11" t="s">
        <v>11</v>
      </c>
      <c r="F10" s="11" t="s">
        <v>53</v>
      </c>
      <c r="G10" s="11">
        <v>15</v>
      </c>
      <c r="H10" s="12">
        <f>VLOOKUP(F10,'[1]KOYAS PERFUMARY'!$B$4:$D$145,3,FALSE)</f>
        <v>50</v>
      </c>
      <c r="I10" s="12">
        <f t="shared" si="0"/>
        <v>30</v>
      </c>
      <c r="J10" s="12">
        <f t="shared" si="1"/>
        <v>180</v>
      </c>
      <c r="K10" s="12">
        <v>30</v>
      </c>
      <c r="L10" s="12">
        <f t="shared" si="2"/>
        <v>990</v>
      </c>
      <c r="M10" s="11" t="s">
        <v>3</v>
      </c>
      <c r="N10" s="17" t="s">
        <v>54</v>
      </c>
      <c r="Q10" s="1"/>
      <c r="R10" s="1"/>
    </row>
    <row r="11" spans="1:18" s="10" customFormat="1" ht="15" customHeight="1">
      <c r="A11" s="16">
        <v>4</v>
      </c>
      <c r="B11" s="11" t="s">
        <v>50</v>
      </c>
      <c r="C11" s="11" t="s">
        <v>55</v>
      </c>
      <c r="D11" s="11" t="s">
        <v>56</v>
      </c>
      <c r="E11" s="11" t="s">
        <v>11</v>
      </c>
      <c r="F11" s="11" t="s">
        <v>39</v>
      </c>
      <c r="G11" s="11">
        <v>1</v>
      </c>
      <c r="H11" s="12">
        <f>VLOOKUP(F11,'[1]KOYAS PERFUMARY'!$B$4:$C$150,2,FALSE)</f>
        <v>120</v>
      </c>
      <c r="I11" s="12">
        <f t="shared" si="0"/>
        <v>2</v>
      </c>
      <c r="J11" s="12">
        <f t="shared" si="1"/>
        <v>12</v>
      </c>
      <c r="K11" s="12"/>
      <c r="L11" s="12">
        <f t="shared" si="2"/>
        <v>134</v>
      </c>
      <c r="M11" s="11" t="s">
        <v>12</v>
      </c>
      <c r="N11" s="17" t="s">
        <v>57</v>
      </c>
      <c r="Q11" s="1"/>
      <c r="R11" s="1"/>
    </row>
    <row r="12" spans="1:18" s="10" customFormat="1" ht="15" customHeight="1">
      <c r="A12" s="16"/>
      <c r="B12" s="11" t="s">
        <v>50</v>
      </c>
      <c r="C12" s="11" t="s">
        <v>55</v>
      </c>
      <c r="D12" s="11" t="s">
        <v>56</v>
      </c>
      <c r="E12" s="11" t="s">
        <v>11</v>
      </c>
      <c r="F12" s="11" t="s">
        <v>39</v>
      </c>
      <c r="G12" s="11">
        <v>11</v>
      </c>
      <c r="H12" s="12">
        <f>VLOOKUP(F12,'[1]KOYAS PERFUMARY'!$B$4:$E$147,4,FALSE)</f>
        <v>69</v>
      </c>
      <c r="I12" s="12">
        <f t="shared" si="0"/>
        <v>22</v>
      </c>
      <c r="J12" s="12">
        <f t="shared" si="1"/>
        <v>132</v>
      </c>
      <c r="K12" s="12"/>
      <c r="L12" s="12">
        <f t="shared" si="2"/>
        <v>913</v>
      </c>
      <c r="M12" s="11" t="s">
        <v>4</v>
      </c>
      <c r="N12" s="17" t="s">
        <v>57</v>
      </c>
      <c r="Q12" s="1"/>
      <c r="R12" s="1"/>
    </row>
    <row r="13" spans="1:18" s="10" customFormat="1" ht="15" customHeight="1">
      <c r="A13" s="16"/>
      <c r="B13" s="11" t="s">
        <v>50</v>
      </c>
      <c r="C13" s="11" t="s">
        <v>55</v>
      </c>
      <c r="D13" s="11" t="s">
        <v>56</v>
      </c>
      <c r="E13" s="11" t="s">
        <v>11</v>
      </c>
      <c r="F13" s="11" t="s">
        <v>39</v>
      </c>
      <c r="G13" s="11">
        <v>5</v>
      </c>
      <c r="H13" s="12">
        <f>VLOOKUP(F13,'[1]KOYAS PERFUMARY'!$B$4:$D$145,3,FALSE)</f>
        <v>63</v>
      </c>
      <c r="I13" s="12">
        <f t="shared" si="0"/>
        <v>10</v>
      </c>
      <c r="J13" s="12">
        <f t="shared" si="1"/>
        <v>60</v>
      </c>
      <c r="K13" s="12">
        <v>30</v>
      </c>
      <c r="L13" s="12">
        <f t="shared" si="2"/>
        <v>415</v>
      </c>
      <c r="M13" s="11" t="s">
        <v>3</v>
      </c>
      <c r="N13" s="17" t="s">
        <v>57</v>
      </c>
      <c r="Q13" s="1"/>
      <c r="R13" s="1"/>
    </row>
    <row r="14" spans="1:18" s="10" customFormat="1" ht="15" customHeight="1">
      <c r="A14" s="16">
        <v>5</v>
      </c>
      <c r="B14" s="11" t="s">
        <v>50</v>
      </c>
      <c r="C14" s="11" t="s">
        <v>58</v>
      </c>
      <c r="D14" s="11" t="s">
        <v>59</v>
      </c>
      <c r="E14" s="11" t="s">
        <v>11</v>
      </c>
      <c r="F14" s="11" t="s">
        <v>60</v>
      </c>
      <c r="G14" s="11">
        <v>17</v>
      </c>
      <c r="H14" s="12">
        <f>VLOOKUP(F14,'[1]KOYAS PERFUMARY'!$B$4:$C$150,2,FALSE)</f>
        <v>220</v>
      </c>
      <c r="I14" s="12">
        <f t="shared" si="0"/>
        <v>34</v>
      </c>
      <c r="J14" s="12">
        <f t="shared" si="1"/>
        <v>204</v>
      </c>
      <c r="K14" s="12"/>
      <c r="L14" s="12">
        <f t="shared" si="2"/>
        <v>3978</v>
      </c>
      <c r="M14" s="11" t="s">
        <v>12</v>
      </c>
      <c r="N14" s="17" t="s">
        <v>61</v>
      </c>
      <c r="Q14" s="1"/>
      <c r="R14" s="1"/>
    </row>
    <row r="15" spans="1:18" s="10" customFormat="1" ht="15" customHeight="1">
      <c r="A15" s="16"/>
      <c r="B15" s="11" t="s">
        <v>50</v>
      </c>
      <c r="C15" s="11" t="s">
        <v>58</v>
      </c>
      <c r="D15" s="11" t="s">
        <v>59</v>
      </c>
      <c r="E15" s="11" t="s">
        <v>11</v>
      </c>
      <c r="F15" s="11" t="s">
        <v>60</v>
      </c>
      <c r="G15" s="11">
        <v>5</v>
      </c>
      <c r="H15" s="12">
        <f>VLOOKUP(F15,'[1]KOYAS PERFUMARY'!$B$4:$E$147,4,FALSE)</f>
        <v>107</v>
      </c>
      <c r="I15" s="12">
        <f t="shared" si="0"/>
        <v>10</v>
      </c>
      <c r="J15" s="12">
        <f t="shared" si="1"/>
        <v>60</v>
      </c>
      <c r="K15" s="12">
        <v>30</v>
      </c>
      <c r="L15" s="12">
        <f t="shared" si="2"/>
        <v>635</v>
      </c>
      <c r="M15" s="11" t="s">
        <v>4</v>
      </c>
      <c r="N15" s="17" t="s">
        <v>61</v>
      </c>
      <c r="Q15" s="1"/>
      <c r="R15" s="1"/>
    </row>
    <row r="16" spans="1:18" s="10" customFormat="1" ht="15" customHeight="1">
      <c r="A16" s="16">
        <v>6</v>
      </c>
      <c r="B16" s="11" t="s">
        <v>62</v>
      </c>
      <c r="C16" s="11" t="s">
        <v>63</v>
      </c>
      <c r="D16" s="11" t="s">
        <v>64</v>
      </c>
      <c r="E16" s="11" t="s">
        <v>11</v>
      </c>
      <c r="F16" s="11" t="s">
        <v>33</v>
      </c>
      <c r="G16" s="11">
        <v>16</v>
      </c>
      <c r="H16" s="12">
        <f>VLOOKUP(F16,'[1]KOYAS PERFUMARY'!$B$4:$C$150,2,FALSE)</f>
        <v>100</v>
      </c>
      <c r="I16" s="12">
        <f t="shared" si="0"/>
        <v>32</v>
      </c>
      <c r="J16" s="12">
        <f t="shared" si="1"/>
        <v>192</v>
      </c>
      <c r="K16" s="12"/>
      <c r="L16" s="12">
        <f t="shared" si="2"/>
        <v>1824</v>
      </c>
      <c r="M16" s="11" t="s">
        <v>12</v>
      </c>
      <c r="N16" s="17" t="s">
        <v>65</v>
      </c>
      <c r="Q16" s="1"/>
      <c r="R16" s="1"/>
    </row>
    <row r="17" spans="1:18" s="10" customFormat="1" ht="15" customHeight="1">
      <c r="A17" s="16"/>
      <c r="B17" s="11" t="s">
        <v>62</v>
      </c>
      <c r="C17" s="11" t="s">
        <v>63</v>
      </c>
      <c r="D17" s="11" t="s">
        <v>64</v>
      </c>
      <c r="E17" s="11" t="s">
        <v>11</v>
      </c>
      <c r="F17" s="11" t="s">
        <v>33</v>
      </c>
      <c r="G17" s="11">
        <v>55</v>
      </c>
      <c r="H17" s="12">
        <f>VLOOKUP(F17,'[1]KOYAS PERFUMARY'!$B$4:$E$147,4,FALSE)</f>
        <v>63</v>
      </c>
      <c r="I17" s="12">
        <f t="shared" si="0"/>
        <v>110</v>
      </c>
      <c r="J17" s="12">
        <f t="shared" si="1"/>
        <v>660</v>
      </c>
      <c r="K17" s="12">
        <v>30</v>
      </c>
      <c r="L17" s="12">
        <f t="shared" si="2"/>
        <v>4265</v>
      </c>
      <c r="M17" s="11" t="s">
        <v>4</v>
      </c>
      <c r="N17" s="17" t="s">
        <v>65</v>
      </c>
      <c r="Q17" s="1"/>
      <c r="R17" s="1"/>
    </row>
    <row r="18" spans="1:18" s="10" customFormat="1" ht="15" customHeight="1">
      <c r="A18" s="16">
        <v>7</v>
      </c>
      <c r="B18" s="11" t="s">
        <v>62</v>
      </c>
      <c r="C18" s="11" t="s">
        <v>66</v>
      </c>
      <c r="D18" s="11" t="s">
        <v>67</v>
      </c>
      <c r="E18" s="11" t="s">
        <v>11</v>
      </c>
      <c r="F18" s="11" t="s">
        <v>68</v>
      </c>
      <c r="G18" s="11">
        <v>35</v>
      </c>
      <c r="H18" s="12">
        <f>VLOOKUP(F18,'[1]KOYAS PERFUMARY'!$B$4:$E$147,4,FALSE)</f>
        <v>69</v>
      </c>
      <c r="I18" s="12">
        <f t="shared" si="0"/>
        <v>70</v>
      </c>
      <c r="J18" s="12">
        <f t="shared" si="1"/>
        <v>420</v>
      </c>
      <c r="K18" s="12"/>
      <c r="L18" s="12">
        <f t="shared" si="2"/>
        <v>2905</v>
      </c>
      <c r="M18" s="11" t="s">
        <v>4</v>
      </c>
      <c r="N18" s="17" t="s">
        <v>69</v>
      </c>
      <c r="Q18" s="1"/>
      <c r="R18" s="1"/>
    </row>
    <row r="19" spans="1:18" s="10" customFormat="1" ht="15" customHeight="1">
      <c r="A19" s="16"/>
      <c r="B19" s="11" t="s">
        <v>62</v>
      </c>
      <c r="C19" s="11" t="s">
        <v>66</v>
      </c>
      <c r="D19" s="11" t="s">
        <v>67</v>
      </c>
      <c r="E19" s="11" t="s">
        <v>11</v>
      </c>
      <c r="F19" s="11" t="s">
        <v>68</v>
      </c>
      <c r="G19" s="11">
        <v>6</v>
      </c>
      <c r="H19" s="12">
        <f>VLOOKUP(F19,'[1]KOYAS PERFUMARY'!$B$4:$D$145,3,FALSE)</f>
        <v>63</v>
      </c>
      <c r="I19" s="12">
        <f t="shared" si="0"/>
        <v>12</v>
      </c>
      <c r="J19" s="12">
        <f t="shared" si="1"/>
        <v>72</v>
      </c>
      <c r="K19" s="12">
        <v>30</v>
      </c>
      <c r="L19" s="12">
        <f t="shared" si="2"/>
        <v>492</v>
      </c>
      <c r="M19" s="11" t="s">
        <v>3</v>
      </c>
      <c r="N19" s="17" t="s">
        <v>69</v>
      </c>
      <c r="Q19" s="1"/>
      <c r="R19" s="1"/>
    </row>
    <row r="20" spans="1:18" s="10" customFormat="1" ht="15" customHeight="1">
      <c r="A20" s="16">
        <v>8</v>
      </c>
      <c r="B20" s="11" t="s">
        <v>62</v>
      </c>
      <c r="C20" s="11" t="s">
        <v>70</v>
      </c>
      <c r="D20" s="11" t="s">
        <v>71</v>
      </c>
      <c r="E20" s="11" t="s">
        <v>11</v>
      </c>
      <c r="F20" s="11" t="s">
        <v>31</v>
      </c>
      <c r="G20" s="11">
        <v>7</v>
      </c>
      <c r="H20" s="12">
        <f>VLOOKUP(F20,'[1]KOYAS PERFUMARY'!$B$4:$C$150,2,FALSE)</f>
        <v>89</v>
      </c>
      <c r="I20" s="12">
        <f t="shared" si="0"/>
        <v>14</v>
      </c>
      <c r="J20" s="12">
        <f t="shared" si="1"/>
        <v>84</v>
      </c>
      <c r="K20" s="12"/>
      <c r="L20" s="12">
        <f t="shared" si="2"/>
        <v>721</v>
      </c>
      <c r="M20" s="11" t="s">
        <v>12</v>
      </c>
      <c r="N20" s="17" t="s">
        <v>72</v>
      </c>
      <c r="Q20" s="1"/>
      <c r="R20" s="1"/>
    </row>
    <row r="21" spans="1:18" s="10" customFormat="1" ht="15" customHeight="1">
      <c r="A21" s="16"/>
      <c r="B21" s="11" t="s">
        <v>62</v>
      </c>
      <c r="C21" s="11" t="s">
        <v>70</v>
      </c>
      <c r="D21" s="11" t="s">
        <v>71</v>
      </c>
      <c r="E21" s="11" t="s">
        <v>11</v>
      </c>
      <c r="F21" s="11" t="s">
        <v>31</v>
      </c>
      <c r="G21" s="11">
        <v>20</v>
      </c>
      <c r="H21" s="12">
        <f>VLOOKUP(F21,'[1]KOYAS PERFUMARY'!$B$4:$E$147,4,FALSE)</f>
        <v>63</v>
      </c>
      <c r="I21" s="12">
        <f t="shared" si="0"/>
        <v>40</v>
      </c>
      <c r="J21" s="12">
        <f t="shared" si="1"/>
        <v>240</v>
      </c>
      <c r="K21" s="12">
        <v>30</v>
      </c>
      <c r="L21" s="12">
        <f t="shared" si="2"/>
        <v>1570</v>
      </c>
      <c r="M21" s="11" t="s">
        <v>4</v>
      </c>
      <c r="N21" s="17" t="s">
        <v>72</v>
      </c>
      <c r="Q21" s="1"/>
      <c r="R21" s="1"/>
    </row>
    <row r="22" spans="1:18" s="10" customFormat="1" ht="15" customHeight="1">
      <c r="A22" s="16">
        <v>9</v>
      </c>
      <c r="B22" s="11" t="s">
        <v>62</v>
      </c>
      <c r="C22" s="11" t="s">
        <v>73</v>
      </c>
      <c r="D22" s="11" t="s">
        <v>74</v>
      </c>
      <c r="E22" s="11" t="s">
        <v>11</v>
      </c>
      <c r="F22" s="11" t="s">
        <v>75</v>
      </c>
      <c r="G22" s="11">
        <v>4</v>
      </c>
      <c r="H22" s="12">
        <f>VLOOKUP(F22,'[1]KOYAS PERFUMARY'!$B$4:$C$150,2,FALSE)</f>
        <v>158</v>
      </c>
      <c r="I22" s="12">
        <f t="shared" si="0"/>
        <v>8</v>
      </c>
      <c r="J22" s="12">
        <f t="shared" si="1"/>
        <v>48</v>
      </c>
      <c r="K22" s="12"/>
      <c r="L22" s="12">
        <f t="shared" si="2"/>
        <v>688</v>
      </c>
      <c r="M22" s="11" t="s">
        <v>12</v>
      </c>
      <c r="N22" s="17" t="s">
        <v>76</v>
      </c>
      <c r="Q22" s="1"/>
      <c r="R22" s="1"/>
    </row>
    <row r="23" spans="1:18" s="10" customFormat="1" ht="15" customHeight="1">
      <c r="A23" s="16"/>
      <c r="B23" s="11" t="s">
        <v>62</v>
      </c>
      <c r="C23" s="11" t="s">
        <v>73</v>
      </c>
      <c r="D23" s="11" t="s">
        <v>74</v>
      </c>
      <c r="E23" s="11" t="s">
        <v>11</v>
      </c>
      <c r="F23" s="11" t="s">
        <v>75</v>
      </c>
      <c r="G23" s="11">
        <v>61</v>
      </c>
      <c r="H23" s="12">
        <f>VLOOKUP(F23,'[1]KOYAS PERFUMARY'!$B$4:$E$147,4,FALSE)</f>
        <v>100</v>
      </c>
      <c r="I23" s="12">
        <f t="shared" si="0"/>
        <v>122</v>
      </c>
      <c r="J23" s="12">
        <f t="shared" si="1"/>
        <v>732</v>
      </c>
      <c r="K23" s="12">
        <v>30</v>
      </c>
      <c r="L23" s="12">
        <f t="shared" si="2"/>
        <v>6984</v>
      </c>
      <c r="M23" s="11" t="s">
        <v>4</v>
      </c>
      <c r="N23" s="17" t="s">
        <v>76</v>
      </c>
      <c r="Q23" s="1"/>
      <c r="R23" s="1"/>
    </row>
    <row r="24" spans="1:18" s="10" customFormat="1" ht="15" customHeight="1">
      <c r="A24" s="16">
        <v>10</v>
      </c>
      <c r="B24" s="11" t="s">
        <v>77</v>
      </c>
      <c r="C24" s="11" t="s">
        <v>78</v>
      </c>
      <c r="D24" s="11" t="s">
        <v>79</v>
      </c>
      <c r="E24" s="11" t="s">
        <v>11</v>
      </c>
      <c r="F24" s="11" t="s">
        <v>37</v>
      </c>
      <c r="G24" s="11">
        <v>52</v>
      </c>
      <c r="H24" s="12">
        <f>VLOOKUP(F24,'[1]KOYAS PERFUMARY'!$B$4:$E$147,4,FALSE)</f>
        <v>89</v>
      </c>
      <c r="I24" s="12">
        <f t="shared" si="0"/>
        <v>104</v>
      </c>
      <c r="J24" s="12">
        <f t="shared" si="1"/>
        <v>624</v>
      </c>
      <c r="K24" s="12">
        <v>30</v>
      </c>
      <c r="L24" s="12">
        <f t="shared" si="2"/>
        <v>5386</v>
      </c>
      <c r="M24" s="11" t="s">
        <v>4</v>
      </c>
      <c r="N24" s="17" t="s">
        <v>80</v>
      </c>
      <c r="Q24" s="1"/>
      <c r="R24" s="1"/>
    </row>
    <row r="25" spans="1:18" s="10" customFormat="1" ht="15" customHeight="1">
      <c r="A25" s="16">
        <f t="shared" ref="A25:A45" si="3">A24+1</f>
        <v>11</v>
      </c>
      <c r="B25" s="11" t="s">
        <v>81</v>
      </c>
      <c r="C25" s="11" t="s">
        <v>82</v>
      </c>
      <c r="D25" s="11" t="s">
        <v>83</v>
      </c>
      <c r="E25" s="11" t="s">
        <v>11</v>
      </c>
      <c r="F25" s="11" t="s">
        <v>40</v>
      </c>
      <c r="G25" s="11">
        <v>15</v>
      </c>
      <c r="H25" s="12">
        <f>VLOOKUP(F25,'[1]KOYAS PERFUMARY'!$B$4:$D$145,3,FALSE)</f>
        <v>44</v>
      </c>
      <c r="I25" s="12">
        <f t="shared" si="0"/>
        <v>30</v>
      </c>
      <c r="J25" s="12">
        <f t="shared" si="1"/>
        <v>180</v>
      </c>
      <c r="K25" s="12">
        <v>30</v>
      </c>
      <c r="L25" s="12">
        <f t="shared" si="2"/>
        <v>900</v>
      </c>
      <c r="M25" s="11" t="s">
        <v>3</v>
      </c>
      <c r="N25" s="17" t="s">
        <v>84</v>
      </c>
      <c r="Q25" s="1"/>
      <c r="R25" s="1"/>
    </row>
    <row r="26" spans="1:18" s="10" customFormat="1" ht="15" customHeight="1">
      <c r="A26" s="16">
        <f t="shared" si="3"/>
        <v>12</v>
      </c>
      <c r="B26" s="18" t="s">
        <v>81</v>
      </c>
      <c r="C26" s="18" t="s">
        <v>85</v>
      </c>
      <c r="D26" s="18" t="s">
        <v>86</v>
      </c>
      <c r="E26" s="18" t="s">
        <v>11</v>
      </c>
      <c r="F26" s="19" t="s">
        <v>36</v>
      </c>
      <c r="G26" s="18">
        <v>31</v>
      </c>
      <c r="H26" s="20">
        <f>VLOOKUP(F26,'[1]KOYAS PERFUMARY'!$B$4:$E$147,4,FALSE)</f>
        <v>63</v>
      </c>
      <c r="I26" s="20">
        <f t="shared" si="0"/>
        <v>62</v>
      </c>
      <c r="J26" s="20">
        <f t="shared" si="1"/>
        <v>372</v>
      </c>
      <c r="K26" s="20">
        <v>30</v>
      </c>
      <c r="L26" s="12">
        <f t="shared" si="2"/>
        <v>2417</v>
      </c>
      <c r="M26" s="18" t="s">
        <v>4</v>
      </c>
      <c r="N26" s="21" t="s">
        <v>87</v>
      </c>
      <c r="Q26" s="1"/>
      <c r="R26" s="1"/>
    </row>
    <row r="27" spans="1:18" s="10" customFormat="1" ht="15" customHeight="1">
      <c r="A27" s="16">
        <f t="shared" si="3"/>
        <v>13</v>
      </c>
      <c r="B27" s="11" t="s">
        <v>81</v>
      </c>
      <c r="C27" s="11" t="s">
        <v>88</v>
      </c>
      <c r="D27" s="11" t="s">
        <v>89</v>
      </c>
      <c r="E27" s="11" t="s">
        <v>11</v>
      </c>
      <c r="F27" s="11" t="s">
        <v>30</v>
      </c>
      <c r="G27" s="11">
        <v>1</v>
      </c>
      <c r="H27" s="12">
        <f>VLOOKUP(F27,'[1]KOYAS PERFUMARY'!$B$4:$E$147,4,FALSE)</f>
        <v>76</v>
      </c>
      <c r="I27" s="12">
        <f t="shared" si="0"/>
        <v>2</v>
      </c>
      <c r="J27" s="12">
        <f t="shared" si="1"/>
        <v>12</v>
      </c>
      <c r="K27" s="12"/>
      <c r="L27" s="12">
        <f t="shared" si="2"/>
        <v>90</v>
      </c>
      <c r="M27" s="11" t="s">
        <v>4</v>
      </c>
      <c r="N27" s="17" t="s">
        <v>90</v>
      </c>
      <c r="Q27" s="1"/>
      <c r="R27" s="1"/>
    </row>
    <row r="28" spans="1:18" s="10" customFormat="1" ht="15" customHeight="1">
      <c r="A28" s="16"/>
      <c r="B28" s="11" t="s">
        <v>81</v>
      </c>
      <c r="C28" s="11" t="s">
        <v>88</v>
      </c>
      <c r="D28" s="11" t="s">
        <v>89</v>
      </c>
      <c r="E28" s="11" t="s">
        <v>11</v>
      </c>
      <c r="F28" s="11" t="s">
        <v>30</v>
      </c>
      <c r="G28" s="11">
        <v>16</v>
      </c>
      <c r="H28" s="12">
        <f>VLOOKUP(F28,'[1]KOYAS PERFUMARY'!$B$4:$D$145,3,FALSE)</f>
        <v>70</v>
      </c>
      <c r="I28" s="12">
        <f t="shared" si="0"/>
        <v>32</v>
      </c>
      <c r="J28" s="12">
        <f t="shared" si="1"/>
        <v>192</v>
      </c>
      <c r="K28" s="12">
        <v>30</v>
      </c>
      <c r="L28" s="12">
        <f t="shared" si="2"/>
        <v>1374</v>
      </c>
      <c r="M28" s="11" t="s">
        <v>3</v>
      </c>
      <c r="N28" s="17" t="s">
        <v>90</v>
      </c>
      <c r="Q28" s="1"/>
      <c r="R28" s="1"/>
    </row>
    <row r="29" spans="1:18" s="10" customFormat="1" ht="15" customHeight="1">
      <c r="A29" s="16">
        <v>14</v>
      </c>
      <c r="B29" s="11" t="s">
        <v>81</v>
      </c>
      <c r="C29" s="11" t="s">
        <v>91</v>
      </c>
      <c r="D29" s="11" t="s">
        <v>92</v>
      </c>
      <c r="E29" s="11" t="s">
        <v>11</v>
      </c>
      <c r="F29" s="11" t="s">
        <v>93</v>
      </c>
      <c r="G29" s="11">
        <v>10</v>
      </c>
      <c r="H29" s="12">
        <v>31</v>
      </c>
      <c r="I29" s="12">
        <f t="shared" si="0"/>
        <v>20</v>
      </c>
      <c r="J29" s="12">
        <f t="shared" si="1"/>
        <v>120</v>
      </c>
      <c r="K29" s="12">
        <v>30</v>
      </c>
      <c r="L29" s="12">
        <f t="shared" si="2"/>
        <v>480</v>
      </c>
      <c r="M29" s="11" t="s">
        <v>3</v>
      </c>
      <c r="N29" s="17" t="s">
        <v>94</v>
      </c>
      <c r="Q29" s="1"/>
      <c r="R29" s="1"/>
    </row>
    <row r="30" spans="1:18" s="10" customFormat="1" ht="15" customHeight="1">
      <c r="A30" s="16">
        <f t="shared" si="3"/>
        <v>15</v>
      </c>
      <c r="B30" s="11" t="s">
        <v>81</v>
      </c>
      <c r="C30" s="11" t="s">
        <v>95</v>
      </c>
      <c r="D30" s="11" t="s">
        <v>96</v>
      </c>
      <c r="E30" s="11" t="s">
        <v>11</v>
      </c>
      <c r="F30" s="11" t="s">
        <v>34</v>
      </c>
      <c r="G30" s="11">
        <v>16</v>
      </c>
      <c r="H30" s="12">
        <f>VLOOKUP(F30,'[1]KOYAS PERFUMARY'!$B$4:$C$150,2,FALSE)</f>
        <v>189</v>
      </c>
      <c r="I30" s="12">
        <f t="shared" si="0"/>
        <v>32</v>
      </c>
      <c r="J30" s="12">
        <f t="shared" si="1"/>
        <v>192</v>
      </c>
      <c r="K30" s="12"/>
      <c r="L30" s="12">
        <f t="shared" si="2"/>
        <v>3248</v>
      </c>
      <c r="M30" s="11" t="s">
        <v>12</v>
      </c>
      <c r="N30" s="17" t="s">
        <v>97</v>
      </c>
      <c r="Q30" s="1"/>
      <c r="R30" s="1"/>
    </row>
    <row r="31" spans="1:18" s="10" customFormat="1" ht="15" customHeight="1">
      <c r="A31" s="16"/>
      <c r="B31" s="11" t="s">
        <v>81</v>
      </c>
      <c r="C31" s="11" t="s">
        <v>95</v>
      </c>
      <c r="D31" s="11" t="s">
        <v>96</v>
      </c>
      <c r="E31" s="11" t="s">
        <v>11</v>
      </c>
      <c r="F31" s="11" t="s">
        <v>34</v>
      </c>
      <c r="G31" s="11">
        <v>7</v>
      </c>
      <c r="H31" s="12">
        <f>VLOOKUP(F31,'[1]KOYAS PERFUMARY'!$B$4:$E$147,4,FALSE)</f>
        <v>94</v>
      </c>
      <c r="I31" s="12">
        <f t="shared" si="0"/>
        <v>14</v>
      </c>
      <c r="J31" s="12">
        <f t="shared" si="1"/>
        <v>84</v>
      </c>
      <c r="K31" s="12">
        <v>30</v>
      </c>
      <c r="L31" s="12">
        <f t="shared" si="2"/>
        <v>786</v>
      </c>
      <c r="M31" s="11" t="s">
        <v>4</v>
      </c>
      <c r="N31" s="17" t="s">
        <v>97</v>
      </c>
      <c r="Q31" s="1"/>
      <c r="R31" s="1"/>
    </row>
    <row r="32" spans="1:18" s="10" customFormat="1" ht="15" customHeight="1">
      <c r="A32" s="16">
        <v>16</v>
      </c>
      <c r="B32" s="11" t="s">
        <v>81</v>
      </c>
      <c r="C32" s="11" t="s">
        <v>98</v>
      </c>
      <c r="D32" s="11" t="s">
        <v>99</v>
      </c>
      <c r="E32" s="11" t="s">
        <v>11</v>
      </c>
      <c r="F32" s="11" t="s">
        <v>68</v>
      </c>
      <c r="G32" s="11">
        <v>18</v>
      </c>
      <c r="H32" s="12">
        <f>VLOOKUP(F32,'[1]KOYAS PERFUMARY'!$B$4:$D$145,3,FALSE)</f>
        <v>63</v>
      </c>
      <c r="I32" s="12">
        <f t="shared" si="0"/>
        <v>36</v>
      </c>
      <c r="J32" s="12">
        <f t="shared" si="1"/>
        <v>216</v>
      </c>
      <c r="K32" s="12">
        <v>30</v>
      </c>
      <c r="L32" s="12">
        <f t="shared" si="2"/>
        <v>1416</v>
      </c>
      <c r="M32" s="11" t="s">
        <v>3</v>
      </c>
      <c r="N32" s="17" t="s">
        <v>69</v>
      </c>
      <c r="Q32" s="1"/>
      <c r="R32" s="1"/>
    </row>
    <row r="33" spans="1:18" s="10" customFormat="1" ht="15" customHeight="1">
      <c r="A33" s="16">
        <f t="shared" si="3"/>
        <v>17</v>
      </c>
      <c r="B33" s="11" t="s">
        <v>100</v>
      </c>
      <c r="C33" s="11" t="s">
        <v>101</v>
      </c>
      <c r="D33" s="11" t="s">
        <v>102</v>
      </c>
      <c r="E33" s="11" t="s">
        <v>11</v>
      </c>
      <c r="F33" s="11" t="s">
        <v>38</v>
      </c>
      <c r="G33" s="11">
        <v>1</v>
      </c>
      <c r="H33" s="12">
        <f>VLOOKUP(F33,'[1]KOYAS PERFUMARY'!$B$4:$C$150,2,FALSE)</f>
        <v>100</v>
      </c>
      <c r="I33" s="12">
        <f t="shared" si="0"/>
        <v>2</v>
      </c>
      <c r="J33" s="12">
        <f t="shared" si="1"/>
        <v>12</v>
      </c>
      <c r="K33" s="12"/>
      <c r="L33" s="12">
        <f t="shared" si="2"/>
        <v>114</v>
      </c>
      <c r="M33" s="11" t="s">
        <v>12</v>
      </c>
      <c r="N33" s="17" t="s">
        <v>103</v>
      </c>
      <c r="Q33" s="1"/>
      <c r="R33" s="1"/>
    </row>
    <row r="34" spans="1:18" s="10" customFormat="1" ht="15" customHeight="1">
      <c r="A34" s="16"/>
      <c r="B34" s="11" t="s">
        <v>100</v>
      </c>
      <c r="C34" s="11" t="s">
        <v>101</v>
      </c>
      <c r="D34" s="11" t="s">
        <v>102</v>
      </c>
      <c r="E34" s="11" t="s">
        <v>11</v>
      </c>
      <c r="F34" s="11" t="s">
        <v>38</v>
      </c>
      <c r="G34" s="11">
        <v>6</v>
      </c>
      <c r="H34" s="12">
        <f>VLOOKUP(F34,'[1]KOYAS PERFUMARY'!$B$4:$E$147,4,FALSE)</f>
        <v>63</v>
      </c>
      <c r="I34" s="12">
        <f t="shared" si="0"/>
        <v>12</v>
      </c>
      <c r="J34" s="12">
        <f t="shared" si="1"/>
        <v>72</v>
      </c>
      <c r="K34" s="12"/>
      <c r="L34" s="12">
        <f t="shared" si="2"/>
        <v>462</v>
      </c>
      <c r="M34" s="11" t="s">
        <v>4</v>
      </c>
      <c r="N34" s="17" t="s">
        <v>103</v>
      </c>
      <c r="Q34" s="1"/>
      <c r="R34" s="1"/>
    </row>
    <row r="35" spans="1:18" s="10" customFormat="1" ht="15" customHeight="1">
      <c r="A35" s="16"/>
      <c r="B35" s="11" t="s">
        <v>100</v>
      </c>
      <c r="C35" s="11" t="s">
        <v>101</v>
      </c>
      <c r="D35" s="11" t="s">
        <v>102</v>
      </c>
      <c r="E35" s="11" t="s">
        <v>11</v>
      </c>
      <c r="F35" s="11" t="s">
        <v>38</v>
      </c>
      <c r="G35" s="11">
        <v>5</v>
      </c>
      <c r="H35" s="12">
        <f>VLOOKUP(F35,'[1]KOYAS PERFUMARY'!$B$4:$D$145,3,FALSE)</f>
        <v>50</v>
      </c>
      <c r="I35" s="12">
        <f t="shared" si="0"/>
        <v>10</v>
      </c>
      <c r="J35" s="12">
        <f t="shared" si="1"/>
        <v>60</v>
      </c>
      <c r="K35" s="12">
        <v>30</v>
      </c>
      <c r="L35" s="12">
        <f t="shared" si="2"/>
        <v>350</v>
      </c>
      <c r="M35" s="11" t="s">
        <v>3</v>
      </c>
      <c r="N35" s="17" t="s">
        <v>103</v>
      </c>
      <c r="Q35" s="1"/>
      <c r="R35" s="1"/>
    </row>
    <row r="36" spans="1:18" s="10" customFormat="1" ht="15" customHeight="1">
      <c r="A36" s="16">
        <v>18</v>
      </c>
      <c r="B36" s="11" t="s">
        <v>104</v>
      </c>
      <c r="C36" s="11" t="s">
        <v>105</v>
      </c>
      <c r="D36" s="11" t="s">
        <v>106</v>
      </c>
      <c r="E36" s="11" t="s">
        <v>11</v>
      </c>
      <c r="F36" s="11" t="s">
        <v>107</v>
      </c>
      <c r="G36" s="11">
        <v>2</v>
      </c>
      <c r="H36" s="12">
        <f>VLOOKUP(F36,'[1]KOYAS PERFUMARY'!$B$4:$C$150,2,FALSE)</f>
        <v>94</v>
      </c>
      <c r="I36" s="12">
        <f t="shared" ref="I36:I58" si="4">G36*2</f>
        <v>4</v>
      </c>
      <c r="J36" s="12">
        <f t="shared" ref="J36:J58" si="5">G36*12</f>
        <v>24</v>
      </c>
      <c r="K36" s="12"/>
      <c r="L36" s="12">
        <f t="shared" ref="L36:L67" si="6">G36*H36+I36+J36+K36</f>
        <v>216</v>
      </c>
      <c r="M36" s="11" t="s">
        <v>12</v>
      </c>
      <c r="N36" s="17" t="s">
        <v>108</v>
      </c>
      <c r="Q36" s="1"/>
      <c r="R36" s="1"/>
    </row>
    <row r="37" spans="1:18" s="10" customFormat="1" ht="15" customHeight="1">
      <c r="A37" s="16"/>
      <c r="B37" s="11" t="s">
        <v>104</v>
      </c>
      <c r="C37" s="11" t="s">
        <v>105</v>
      </c>
      <c r="D37" s="11" t="s">
        <v>106</v>
      </c>
      <c r="E37" s="11" t="s">
        <v>11</v>
      </c>
      <c r="F37" s="11" t="s">
        <v>107</v>
      </c>
      <c r="G37" s="11">
        <v>31</v>
      </c>
      <c r="H37" s="12">
        <f>VLOOKUP(F37,'[1]KOYAS PERFUMARY'!$B$4:$E$147,4,FALSE)</f>
        <v>57</v>
      </c>
      <c r="I37" s="12">
        <f t="shared" si="4"/>
        <v>62</v>
      </c>
      <c r="J37" s="12">
        <f t="shared" si="5"/>
        <v>372</v>
      </c>
      <c r="K37" s="12"/>
      <c r="L37" s="12">
        <f t="shared" si="6"/>
        <v>2201</v>
      </c>
      <c r="M37" s="11" t="s">
        <v>4</v>
      </c>
      <c r="N37" s="17" t="s">
        <v>108</v>
      </c>
      <c r="Q37" s="1"/>
      <c r="R37" s="1"/>
    </row>
    <row r="38" spans="1:18" s="10" customFormat="1" ht="15" customHeight="1">
      <c r="A38" s="16"/>
      <c r="B38" s="11" t="s">
        <v>104</v>
      </c>
      <c r="C38" s="11" t="s">
        <v>105</v>
      </c>
      <c r="D38" s="11" t="s">
        <v>106</v>
      </c>
      <c r="E38" s="11" t="s">
        <v>11</v>
      </c>
      <c r="F38" s="11" t="s">
        <v>107</v>
      </c>
      <c r="G38" s="11">
        <v>4</v>
      </c>
      <c r="H38" s="12">
        <f>VLOOKUP(F38,'[1]KOYAS PERFUMARY'!$B$4:$D$145,3,FALSE)</f>
        <v>44</v>
      </c>
      <c r="I38" s="12">
        <f t="shared" si="4"/>
        <v>8</v>
      </c>
      <c r="J38" s="12">
        <f t="shared" si="5"/>
        <v>48</v>
      </c>
      <c r="K38" s="12">
        <v>30</v>
      </c>
      <c r="L38" s="12">
        <f t="shared" si="6"/>
        <v>262</v>
      </c>
      <c r="M38" s="11" t="s">
        <v>3</v>
      </c>
      <c r="N38" s="17" t="s">
        <v>108</v>
      </c>
      <c r="Q38" s="1"/>
      <c r="R38" s="1"/>
    </row>
    <row r="39" spans="1:18" s="10" customFormat="1" ht="15" customHeight="1">
      <c r="A39" s="16">
        <v>19</v>
      </c>
      <c r="B39" s="11" t="s">
        <v>109</v>
      </c>
      <c r="C39" s="11" t="s">
        <v>110</v>
      </c>
      <c r="D39" s="11" t="s">
        <v>111</v>
      </c>
      <c r="E39" s="11" t="s">
        <v>11</v>
      </c>
      <c r="F39" s="11" t="s">
        <v>112</v>
      </c>
      <c r="G39" s="11">
        <v>13</v>
      </c>
      <c r="H39" s="12">
        <f>VLOOKUP(F39,'[1]KOYAS PERFUMARY'!$B$4:$C$150,2,FALSE)</f>
        <v>76</v>
      </c>
      <c r="I39" s="12">
        <f t="shared" si="4"/>
        <v>26</v>
      </c>
      <c r="J39" s="12">
        <f t="shared" si="5"/>
        <v>156</v>
      </c>
      <c r="K39" s="12"/>
      <c r="L39" s="12">
        <f t="shared" si="6"/>
        <v>1170</v>
      </c>
      <c r="M39" s="11" t="s">
        <v>12</v>
      </c>
      <c r="N39" s="17" t="s">
        <v>113</v>
      </c>
      <c r="Q39" s="1"/>
      <c r="R39" s="1"/>
    </row>
    <row r="40" spans="1:18" s="10" customFormat="1" ht="15" customHeight="1">
      <c r="A40" s="16"/>
      <c r="B40" s="11" t="s">
        <v>109</v>
      </c>
      <c r="C40" s="11" t="s">
        <v>110</v>
      </c>
      <c r="D40" s="11" t="s">
        <v>111</v>
      </c>
      <c r="E40" s="11" t="s">
        <v>11</v>
      </c>
      <c r="F40" s="11" t="s">
        <v>112</v>
      </c>
      <c r="G40" s="11">
        <v>30</v>
      </c>
      <c r="H40" s="12">
        <f>VLOOKUP(F40,'[1]KOYAS PERFUMARY'!$B$4:$E$147,4,FALSE)</f>
        <v>50</v>
      </c>
      <c r="I40" s="12">
        <f t="shared" si="4"/>
        <v>60</v>
      </c>
      <c r="J40" s="12">
        <f t="shared" si="5"/>
        <v>360</v>
      </c>
      <c r="K40" s="12"/>
      <c r="L40" s="12">
        <f t="shared" si="6"/>
        <v>1920</v>
      </c>
      <c r="M40" s="11" t="s">
        <v>4</v>
      </c>
      <c r="N40" s="17" t="s">
        <v>113</v>
      </c>
      <c r="Q40" s="1"/>
      <c r="R40" s="1"/>
    </row>
    <row r="41" spans="1:18" s="10" customFormat="1" ht="15" customHeight="1">
      <c r="A41" s="16"/>
      <c r="B41" s="11" t="s">
        <v>109</v>
      </c>
      <c r="C41" s="11" t="s">
        <v>110</v>
      </c>
      <c r="D41" s="11" t="s">
        <v>111</v>
      </c>
      <c r="E41" s="11" t="s">
        <v>11</v>
      </c>
      <c r="F41" s="11" t="s">
        <v>112</v>
      </c>
      <c r="G41" s="11">
        <v>2</v>
      </c>
      <c r="H41" s="12">
        <f>VLOOKUP(F41,'[1]KOYAS PERFUMARY'!$B$4:$D$145,3,FALSE)</f>
        <v>38</v>
      </c>
      <c r="I41" s="12">
        <f t="shared" si="4"/>
        <v>4</v>
      </c>
      <c r="J41" s="12">
        <f t="shared" si="5"/>
        <v>24</v>
      </c>
      <c r="K41" s="12">
        <v>30</v>
      </c>
      <c r="L41" s="12">
        <f t="shared" si="6"/>
        <v>134</v>
      </c>
      <c r="M41" s="11" t="s">
        <v>3</v>
      </c>
      <c r="N41" s="17" t="s">
        <v>113</v>
      </c>
      <c r="Q41" s="1"/>
      <c r="R41" s="1"/>
    </row>
    <row r="42" spans="1:18" s="10" customFormat="1" ht="15" customHeight="1">
      <c r="A42" s="16">
        <v>20</v>
      </c>
      <c r="B42" s="11" t="s">
        <v>109</v>
      </c>
      <c r="C42" s="11" t="s">
        <v>114</v>
      </c>
      <c r="D42" s="11" t="s">
        <v>115</v>
      </c>
      <c r="E42" s="11" t="s">
        <v>11</v>
      </c>
      <c r="F42" s="11" t="s">
        <v>29</v>
      </c>
      <c r="G42" s="11">
        <v>4</v>
      </c>
      <c r="H42" s="12">
        <f>VLOOKUP(F42,'[1]KOYAS PERFUMARY'!$B$4:$C$150,2,FALSE)</f>
        <v>120</v>
      </c>
      <c r="I42" s="12">
        <f t="shared" si="4"/>
        <v>8</v>
      </c>
      <c r="J42" s="12">
        <f t="shared" si="5"/>
        <v>48</v>
      </c>
      <c r="K42" s="12"/>
      <c r="L42" s="12">
        <f t="shared" si="6"/>
        <v>536</v>
      </c>
      <c r="M42" s="11" t="s">
        <v>12</v>
      </c>
      <c r="N42" s="17" t="s">
        <v>116</v>
      </c>
      <c r="Q42" s="1"/>
      <c r="R42" s="1"/>
    </row>
    <row r="43" spans="1:18" s="10" customFormat="1" ht="15" customHeight="1">
      <c r="A43" s="16"/>
      <c r="B43" s="11" t="s">
        <v>109</v>
      </c>
      <c r="C43" s="11" t="s">
        <v>114</v>
      </c>
      <c r="D43" s="11" t="s">
        <v>115</v>
      </c>
      <c r="E43" s="11" t="s">
        <v>11</v>
      </c>
      <c r="F43" s="11" t="s">
        <v>29</v>
      </c>
      <c r="G43" s="11">
        <v>4</v>
      </c>
      <c r="H43" s="12">
        <f>VLOOKUP(F43,'[1]KOYAS PERFUMARY'!$B$4:$E$147,4,FALSE)</f>
        <v>76</v>
      </c>
      <c r="I43" s="12">
        <f t="shared" si="4"/>
        <v>8</v>
      </c>
      <c r="J43" s="12">
        <f t="shared" si="5"/>
        <v>48</v>
      </c>
      <c r="K43" s="12">
        <v>30</v>
      </c>
      <c r="L43" s="12">
        <f t="shared" si="6"/>
        <v>390</v>
      </c>
      <c r="M43" s="11" t="s">
        <v>4</v>
      </c>
      <c r="N43" s="17" t="s">
        <v>116</v>
      </c>
      <c r="Q43" s="1"/>
      <c r="R43" s="1"/>
    </row>
    <row r="44" spans="1:18" s="10" customFormat="1" ht="15" customHeight="1">
      <c r="A44" s="16">
        <v>21</v>
      </c>
      <c r="B44" s="11" t="s">
        <v>109</v>
      </c>
      <c r="C44" s="11" t="s">
        <v>117</v>
      </c>
      <c r="D44" s="11" t="s">
        <v>118</v>
      </c>
      <c r="E44" s="11" t="s">
        <v>11</v>
      </c>
      <c r="F44" s="11" t="s">
        <v>33</v>
      </c>
      <c r="G44" s="11">
        <v>52</v>
      </c>
      <c r="H44" s="12">
        <f>VLOOKUP(F44,'[1]KOYAS PERFUMARY'!$B$4:$E$147,4,FALSE)</f>
        <v>63</v>
      </c>
      <c r="I44" s="12">
        <f t="shared" si="4"/>
        <v>104</v>
      </c>
      <c r="J44" s="12">
        <f t="shared" si="5"/>
        <v>624</v>
      </c>
      <c r="K44" s="12">
        <v>30</v>
      </c>
      <c r="L44" s="12">
        <f t="shared" si="6"/>
        <v>4034</v>
      </c>
      <c r="M44" s="11" t="s">
        <v>4</v>
      </c>
      <c r="N44" s="17" t="s">
        <v>65</v>
      </c>
      <c r="Q44" s="1"/>
      <c r="R44" s="1"/>
    </row>
    <row r="45" spans="1:18" s="10" customFormat="1" ht="15" customHeight="1">
      <c r="A45" s="16">
        <f t="shared" si="3"/>
        <v>22</v>
      </c>
      <c r="B45" s="11" t="s">
        <v>109</v>
      </c>
      <c r="C45" s="11" t="s">
        <v>119</v>
      </c>
      <c r="D45" s="11" t="s">
        <v>120</v>
      </c>
      <c r="E45" s="11" t="s">
        <v>11</v>
      </c>
      <c r="F45" s="11" t="s">
        <v>121</v>
      </c>
      <c r="G45" s="11">
        <v>2</v>
      </c>
      <c r="H45" s="12">
        <f>VLOOKUP(F45,'[1]KOYAS PERFUMARY'!$B$4:$C$150,2,FALSE)</f>
        <v>239</v>
      </c>
      <c r="I45" s="12">
        <f t="shared" si="4"/>
        <v>4</v>
      </c>
      <c r="J45" s="12">
        <f t="shared" si="5"/>
        <v>24</v>
      </c>
      <c r="K45" s="12"/>
      <c r="L45" s="12">
        <f t="shared" si="6"/>
        <v>506</v>
      </c>
      <c r="M45" s="11" t="s">
        <v>12</v>
      </c>
      <c r="N45" s="17" t="s">
        <v>122</v>
      </c>
      <c r="Q45" s="1"/>
      <c r="R45" s="1"/>
    </row>
    <row r="46" spans="1:18" s="10" customFormat="1" ht="15" customHeight="1">
      <c r="A46" s="16"/>
      <c r="B46" s="11" t="s">
        <v>109</v>
      </c>
      <c r="C46" s="11" t="s">
        <v>119</v>
      </c>
      <c r="D46" s="11" t="s">
        <v>120</v>
      </c>
      <c r="E46" s="11" t="s">
        <v>11</v>
      </c>
      <c r="F46" s="11" t="s">
        <v>121</v>
      </c>
      <c r="G46" s="11">
        <v>10</v>
      </c>
      <c r="H46" s="12">
        <f>VLOOKUP(F46,'[1]KOYAS PERFUMARY'!$B$4:$E$147,4,FALSE)</f>
        <v>120</v>
      </c>
      <c r="I46" s="12">
        <f t="shared" si="4"/>
        <v>20</v>
      </c>
      <c r="J46" s="12">
        <f t="shared" si="5"/>
        <v>120</v>
      </c>
      <c r="K46" s="12">
        <v>30</v>
      </c>
      <c r="L46" s="12">
        <f t="shared" si="6"/>
        <v>1370</v>
      </c>
      <c r="M46" s="11" t="s">
        <v>4</v>
      </c>
      <c r="N46" s="17" t="s">
        <v>122</v>
      </c>
      <c r="Q46" s="1"/>
      <c r="R46" s="1"/>
    </row>
    <row r="47" spans="1:18" s="10" customFormat="1" ht="15" customHeight="1">
      <c r="A47" s="16">
        <v>23</v>
      </c>
      <c r="B47" s="11" t="s">
        <v>123</v>
      </c>
      <c r="C47" s="11" t="s">
        <v>124</v>
      </c>
      <c r="D47" s="11" t="s">
        <v>125</v>
      </c>
      <c r="E47" s="11" t="s">
        <v>11</v>
      </c>
      <c r="F47" s="22" t="s">
        <v>126</v>
      </c>
      <c r="G47" s="11">
        <v>1</v>
      </c>
      <c r="H47" s="12">
        <f>VLOOKUP(F47,'[1]KOYAS PERFUMARY'!$B$4:$C$150,2,FALSE)</f>
        <v>82</v>
      </c>
      <c r="I47" s="12">
        <f t="shared" si="4"/>
        <v>2</v>
      </c>
      <c r="J47" s="12">
        <f t="shared" si="5"/>
        <v>12</v>
      </c>
      <c r="K47" s="12"/>
      <c r="L47" s="12">
        <f t="shared" si="6"/>
        <v>96</v>
      </c>
      <c r="M47" s="11" t="s">
        <v>12</v>
      </c>
      <c r="N47" s="17" t="s">
        <v>127</v>
      </c>
      <c r="Q47" s="1"/>
      <c r="R47" s="1"/>
    </row>
    <row r="48" spans="1:18" s="10" customFormat="1" ht="15" customHeight="1">
      <c r="A48" s="16"/>
      <c r="B48" s="11" t="s">
        <v>123</v>
      </c>
      <c r="C48" s="11" t="s">
        <v>124</v>
      </c>
      <c r="D48" s="11" t="s">
        <v>125</v>
      </c>
      <c r="E48" s="11" t="s">
        <v>11</v>
      </c>
      <c r="F48" s="22" t="s">
        <v>126</v>
      </c>
      <c r="G48" s="11">
        <v>31</v>
      </c>
      <c r="H48" s="12">
        <f>VLOOKUP(F48,'[1]KOYAS PERFUMARY'!$B$4:$E$147,4,FALSE)</f>
        <v>57</v>
      </c>
      <c r="I48" s="12">
        <f t="shared" si="4"/>
        <v>62</v>
      </c>
      <c r="J48" s="12">
        <f t="shared" si="5"/>
        <v>372</v>
      </c>
      <c r="K48" s="12"/>
      <c r="L48" s="12">
        <f t="shared" si="6"/>
        <v>2201</v>
      </c>
      <c r="M48" s="11" t="s">
        <v>4</v>
      </c>
      <c r="N48" s="17" t="s">
        <v>127</v>
      </c>
      <c r="Q48" s="1"/>
      <c r="R48" s="1"/>
    </row>
    <row r="49" spans="1:18" s="10" customFormat="1" ht="15" customHeight="1">
      <c r="A49" s="16"/>
      <c r="B49" s="11" t="s">
        <v>123</v>
      </c>
      <c r="C49" s="11" t="s">
        <v>124</v>
      </c>
      <c r="D49" s="11" t="s">
        <v>125</v>
      </c>
      <c r="E49" s="11" t="s">
        <v>11</v>
      </c>
      <c r="F49" s="22" t="s">
        <v>126</v>
      </c>
      <c r="G49" s="11">
        <v>3</v>
      </c>
      <c r="H49" s="12">
        <f>VLOOKUP(F49,'[1]KOYAS PERFUMARY'!$B$4:$D$145,3,FALSE)</f>
        <v>44</v>
      </c>
      <c r="I49" s="12">
        <f t="shared" si="4"/>
        <v>6</v>
      </c>
      <c r="J49" s="12">
        <f t="shared" si="5"/>
        <v>36</v>
      </c>
      <c r="K49" s="12">
        <v>30</v>
      </c>
      <c r="L49" s="12">
        <f t="shared" si="6"/>
        <v>204</v>
      </c>
      <c r="M49" s="11" t="s">
        <v>3</v>
      </c>
      <c r="N49" s="17" t="s">
        <v>127</v>
      </c>
      <c r="Q49" s="1"/>
      <c r="R49" s="1"/>
    </row>
    <row r="50" spans="1:18" s="10" customFormat="1" ht="15" customHeight="1">
      <c r="A50" s="16">
        <v>24</v>
      </c>
      <c r="B50" s="11" t="s">
        <v>123</v>
      </c>
      <c r="C50" s="11" t="s">
        <v>128</v>
      </c>
      <c r="D50" s="11" t="s">
        <v>129</v>
      </c>
      <c r="E50" s="11" t="s">
        <v>11</v>
      </c>
      <c r="F50" s="11" t="s">
        <v>32</v>
      </c>
      <c r="G50" s="11">
        <v>9</v>
      </c>
      <c r="H50" s="12">
        <f>VLOOKUP(F50,'[1]KOYAS PERFUMARY'!$B$4:$C$150,2,FALSE)</f>
        <v>120</v>
      </c>
      <c r="I50" s="12">
        <f t="shared" si="4"/>
        <v>18</v>
      </c>
      <c r="J50" s="12">
        <f t="shared" si="5"/>
        <v>108</v>
      </c>
      <c r="K50" s="12"/>
      <c r="L50" s="12">
        <f t="shared" si="6"/>
        <v>1206</v>
      </c>
      <c r="M50" s="11" t="s">
        <v>12</v>
      </c>
      <c r="N50" s="17" t="s">
        <v>130</v>
      </c>
      <c r="Q50" s="1"/>
      <c r="R50" s="1"/>
    </row>
    <row r="51" spans="1:18" s="10" customFormat="1" ht="15" customHeight="1">
      <c r="A51" s="16"/>
      <c r="B51" s="11" t="s">
        <v>123</v>
      </c>
      <c r="C51" s="11" t="s">
        <v>128</v>
      </c>
      <c r="D51" s="11" t="s">
        <v>129</v>
      </c>
      <c r="E51" s="11" t="s">
        <v>11</v>
      </c>
      <c r="F51" s="11" t="s">
        <v>32</v>
      </c>
      <c r="G51" s="11">
        <v>2</v>
      </c>
      <c r="H51" s="12">
        <f>VLOOKUP(F51,'[1]KOYAS PERFUMARY'!$B$4:$E$147,4,FALSE)</f>
        <v>69</v>
      </c>
      <c r="I51" s="12">
        <f t="shared" si="4"/>
        <v>4</v>
      </c>
      <c r="J51" s="12">
        <f t="shared" si="5"/>
        <v>24</v>
      </c>
      <c r="K51" s="12"/>
      <c r="L51" s="12">
        <f t="shared" si="6"/>
        <v>166</v>
      </c>
      <c r="M51" s="11" t="s">
        <v>4</v>
      </c>
      <c r="N51" s="17" t="s">
        <v>130</v>
      </c>
      <c r="Q51" s="1"/>
      <c r="R51" s="1"/>
    </row>
    <row r="52" spans="1:18" s="10" customFormat="1" ht="15" customHeight="1">
      <c r="A52" s="16"/>
      <c r="B52" s="11" t="s">
        <v>123</v>
      </c>
      <c r="C52" s="11" t="s">
        <v>128</v>
      </c>
      <c r="D52" s="11" t="s">
        <v>129</v>
      </c>
      <c r="E52" s="11" t="s">
        <v>11</v>
      </c>
      <c r="F52" s="11" t="s">
        <v>32</v>
      </c>
      <c r="G52" s="11">
        <v>5</v>
      </c>
      <c r="H52" s="12">
        <f>VLOOKUP(F52,'[1]KOYAS PERFUMARY'!$B$4:$D$145,3,FALSE)</f>
        <v>63</v>
      </c>
      <c r="I52" s="12">
        <f t="shared" si="4"/>
        <v>10</v>
      </c>
      <c r="J52" s="12">
        <f t="shared" si="5"/>
        <v>60</v>
      </c>
      <c r="K52" s="12">
        <v>30</v>
      </c>
      <c r="L52" s="12">
        <f t="shared" si="6"/>
        <v>415</v>
      </c>
      <c r="M52" s="11" t="s">
        <v>3</v>
      </c>
      <c r="N52" s="17" t="s">
        <v>130</v>
      </c>
      <c r="Q52" s="1"/>
      <c r="R52" s="1"/>
    </row>
    <row r="53" spans="1:18" s="10" customFormat="1" ht="15" customHeight="1">
      <c r="A53" s="16">
        <v>25</v>
      </c>
      <c r="B53" s="11" t="s">
        <v>123</v>
      </c>
      <c r="C53" s="11" t="s">
        <v>131</v>
      </c>
      <c r="D53" s="11" t="s">
        <v>132</v>
      </c>
      <c r="E53" s="11" t="s">
        <v>11</v>
      </c>
      <c r="F53" s="11" t="s">
        <v>27</v>
      </c>
      <c r="G53" s="11">
        <v>31</v>
      </c>
      <c r="H53" s="12">
        <f>VLOOKUP(F53,'[1]KOYAS PERFUMARY'!$B$4:$E$147,4,FALSE)</f>
        <v>57</v>
      </c>
      <c r="I53" s="12">
        <f t="shared" si="4"/>
        <v>62</v>
      </c>
      <c r="J53" s="12">
        <f t="shared" si="5"/>
        <v>372</v>
      </c>
      <c r="K53" s="12">
        <v>30</v>
      </c>
      <c r="L53" s="12">
        <f t="shared" si="6"/>
        <v>2231</v>
      </c>
      <c r="M53" s="11" t="s">
        <v>4</v>
      </c>
      <c r="N53" s="17" t="s">
        <v>133</v>
      </c>
      <c r="Q53" s="1"/>
      <c r="R53" s="1"/>
    </row>
    <row r="54" spans="1:18" s="10" customFormat="1" ht="15" customHeight="1">
      <c r="A54" s="16">
        <v>26</v>
      </c>
      <c r="B54" s="11" t="s">
        <v>123</v>
      </c>
      <c r="C54" s="11" t="s">
        <v>134</v>
      </c>
      <c r="D54" s="11" t="s">
        <v>135</v>
      </c>
      <c r="E54" s="11" t="s">
        <v>11</v>
      </c>
      <c r="F54" s="11" t="s">
        <v>136</v>
      </c>
      <c r="G54" s="11">
        <v>7</v>
      </c>
      <c r="H54" s="12">
        <f>VLOOKUP(F54,'[1]KOYAS PERFUMARY'!$B$4:$C$150,2,FALSE)</f>
        <v>57</v>
      </c>
      <c r="I54" s="12">
        <f t="shared" si="4"/>
        <v>14</v>
      </c>
      <c r="J54" s="12">
        <f t="shared" si="5"/>
        <v>84</v>
      </c>
      <c r="K54" s="12"/>
      <c r="L54" s="12">
        <f t="shared" si="6"/>
        <v>497</v>
      </c>
      <c r="M54" s="11" t="s">
        <v>12</v>
      </c>
      <c r="N54" s="17" t="s">
        <v>137</v>
      </c>
      <c r="Q54" s="1"/>
      <c r="R54" s="1"/>
    </row>
    <row r="55" spans="1:18" s="10" customFormat="1" ht="15" customHeight="1">
      <c r="A55" s="16"/>
      <c r="B55" s="11" t="s">
        <v>123</v>
      </c>
      <c r="C55" s="11" t="s">
        <v>134</v>
      </c>
      <c r="D55" s="11" t="s">
        <v>135</v>
      </c>
      <c r="E55" s="11" t="s">
        <v>11</v>
      </c>
      <c r="F55" s="11" t="s">
        <v>136</v>
      </c>
      <c r="G55" s="11">
        <v>32</v>
      </c>
      <c r="H55" s="12">
        <f>VLOOKUP(F55,'[1]KOYAS PERFUMARY'!$B$4:$E$147,4,FALSE)</f>
        <v>44</v>
      </c>
      <c r="I55" s="12">
        <f t="shared" si="4"/>
        <v>64</v>
      </c>
      <c r="J55" s="12">
        <f t="shared" si="5"/>
        <v>384</v>
      </c>
      <c r="K55" s="12"/>
      <c r="L55" s="12">
        <f t="shared" si="6"/>
        <v>1856</v>
      </c>
      <c r="M55" s="11" t="s">
        <v>4</v>
      </c>
      <c r="N55" s="17" t="s">
        <v>137</v>
      </c>
      <c r="Q55" s="1"/>
      <c r="R55" s="1"/>
    </row>
    <row r="56" spans="1:18" s="10" customFormat="1" ht="15" customHeight="1">
      <c r="A56" s="16"/>
      <c r="B56" s="11" t="s">
        <v>123</v>
      </c>
      <c r="C56" s="11" t="s">
        <v>134</v>
      </c>
      <c r="D56" s="11" t="s">
        <v>135</v>
      </c>
      <c r="E56" s="11" t="s">
        <v>11</v>
      </c>
      <c r="F56" s="11" t="s">
        <v>136</v>
      </c>
      <c r="G56" s="11">
        <v>1</v>
      </c>
      <c r="H56" s="12">
        <f>VLOOKUP(F56,'[1]KOYAS PERFUMARY'!$B$4:$D$145,3,FALSE)</f>
        <v>31</v>
      </c>
      <c r="I56" s="12">
        <f t="shared" si="4"/>
        <v>2</v>
      </c>
      <c r="J56" s="12">
        <f t="shared" si="5"/>
        <v>12</v>
      </c>
      <c r="K56" s="12">
        <v>30</v>
      </c>
      <c r="L56" s="12">
        <f t="shared" si="6"/>
        <v>75</v>
      </c>
      <c r="M56" s="11" t="s">
        <v>3</v>
      </c>
      <c r="N56" s="17" t="s">
        <v>137</v>
      </c>
      <c r="Q56" s="1"/>
      <c r="R56" s="1"/>
    </row>
    <row r="57" spans="1:18" s="10" customFormat="1" ht="15" customHeight="1">
      <c r="A57" s="16">
        <v>27</v>
      </c>
      <c r="B57" s="11" t="s">
        <v>123</v>
      </c>
      <c r="C57" s="11" t="s">
        <v>138</v>
      </c>
      <c r="D57" s="11" t="s">
        <v>139</v>
      </c>
      <c r="E57" s="11" t="s">
        <v>11</v>
      </c>
      <c r="F57" s="11" t="s">
        <v>140</v>
      </c>
      <c r="G57" s="11">
        <v>5</v>
      </c>
      <c r="H57" s="12">
        <f>VLOOKUP(F57,'[1]KOYAS PERFUMARY'!$B$4:$C$150,2,FALSE)</f>
        <v>120</v>
      </c>
      <c r="I57" s="12">
        <f t="shared" si="4"/>
        <v>10</v>
      </c>
      <c r="J57" s="12">
        <f t="shared" si="5"/>
        <v>60</v>
      </c>
      <c r="K57" s="12"/>
      <c r="L57" s="12">
        <f t="shared" si="6"/>
        <v>670</v>
      </c>
      <c r="M57" s="11" t="s">
        <v>12</v>
      </c>
      <c r="N57" s="17" t="s">
        <v>141</v>
      </c>
      <c r="Q57" s="1"/>
      <c r="R57" s="1"/>
    </row>
    <row r="58" spans="1:18" s="10" customFormat="1" ht="15" customHeight="1">
      <c r="A58" s="16"/>
      <c r="B58" s="11" t="s">
        <v>123</v>
      </c>
      <c r="C58" s="11" t="s">
        <v>138</v>
      </c>
      <c r="D58" s="11" t="s">
        <v>139</v>
      </c>
      <c r="E58" s="11" t="s">
        <v>11</v>
      </c>
      <c r="F58" s="11" t="s">
        <v>140</v>
      </c>
      <c r="G58" s="11">
        <v>1</v>
      </c>
      <c r="H58" s="12">
        <f>VLOOKUP(F58,'[1]KOYAS PERFUMARY'!$B$4:$E$147,4,FALSE)</f>
        <v>76</v>
      </c>
      <c r="I58" s="12">
        <f t="shared" si="4"/>
        <v>2</v>
      </c>
      <c r="J58" s="12">
        <f t="shared" si="5"/>
        <v>12</v>
      </c>
      <c r="K58" s="12">
        <v>30</v>
      </c>
      <c r="L58" s="12">
        <f t="shared" si="6"/>
        <v>120</v>
      </c>
      <c r="M58" s="11" t="s">
        <v>4</v>
      </c>
      <c r="N58" s="17" t="s">
        <v>141</v>
      </c>
      <c r="Q58" s="1"/>
      <c r="R58" s="1"/>
    </row>
    <row r="59" spans="1:18" s="10" customFormat="1" ht="15" customHeight="1">
      <c r="A59" s="42" t="s">
        <v>142</v>
      </c>
      <c r="B59" s="43"/>
      <c r="C59" s="43"/>
      <c r="D59" s="43"/>
      <c r="E59" s="43"/>
      <c r="F59" s="43"/>
      <c r="G59" s="43"/>
      <c r="H59" s="43"/>
      <c r="I59" s="43"/>
      <c r="J59" s="43"/>
      <c r="K59" s="44"/>
      <c r="L59" s="23">
        <f>SUM(L4:L58)</f>
        <v>69167</v>
      </c>
      <c r="M59" s="24"/>
      <c r="N59" s="25"/>
      <c r="Q59" s="1"/>
      <c r="R59" s="1"/>
    </row>
    <row r="60" spans="1:18" s="10" customFormat="1" ht="15" customHeight="1" thickBot="1">
      <c r="A60" s="26"/>
      <c r="B60"/>
      <c r="C60"/>
      <c r="D60"/>
      <c r="E60"/>
      <c r="F60"/>
      <c r="G60" s="13">
        <f>SUM(G4:G58)</f>
        <v>757</v>
      </c>
      <c r="H60" s="27"/>
      <c r="I60" s="27"/>
      <c r="J60" s="27"/>
      <c r="K60" s="27"/>
      <c r="L60" s="27"/>
      <c r="M60"/>
      <c r="N60"/>
      <c r="Q60" s="1"/>
      <c r="R60" s="1"/>
    </row>
    <row r="61" spans="1:18" ht="15" customHeight="1" thickBot="1">
      <c r="A61" s="28" t="s">
        <v>25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</row>
    <row r="62" spans="1:18" ht="21.75" customHeight="1" thickBot="1">
      <c r="A62" s="31" t="s">
        <v>41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3"/>
    </row>
    <row r="63" spans="1:18" ht="37.5" customHeight="1" thickBot="1">
      <c r="A63" s="34" t="s">
        <v>26</v>
      </c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6"/>
    </row>
  </sheetData>
  <sortState ref="B4:N65">
    <sortCondition ref="B4:B65"/>
    <sortCondition ref="C4:C65"/>
  </sortState>
  <mergeCells count="8">
    <mergeCell ref="A61:M61"/>
    <mergeCell ref="A62:M62"/>
    <mergeCell ref="A63:M63"/>
    <mergeCell ref="A1:G1"/>
    <mergeCell ref="A2:G2"/>
    <mergeCell ref="H1:M1"/>
    <mergeCell ref="H2:M2"/>
    <mergeCell ref="A59:K59"/>
  </mergeCells>
  <pageMargins left="0.23622047244094491" right="0.11811023622047245" top="0.59055118110236227" bottom="0.70866141732283472" header="0.23622047244094491" footer="0.31496062992125984"/>
  <pageSetup paperSize="9" scale="9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"/>
  <sheetViews>
    <sheetView workbookViewId="0">
      <selection activeCell="J15" sqref="J15:J16"/>
    </sheetView>
  </sheetViews>
  <sheetFormatPr defaultRowHeight="15"/>
  <cols>
    <col min="1" max="1" width="3.42578125" style="4" bestFit="1" customWidth="1"/>
    <col min="2" max="2" width="10.7109375" style="4" bestFit="1" customWidth="1"/>
    <col min="3" max="3" width="11.7109375" style="4" bestFit="1" customWidth="1"/>
    <col min="4" max="4" width="8.28515625" style="4" bestFit="1" customWidth="1"/>
    <col min="5" max="5" width="6.42578125" style="4" bestFit="1" customWidth="1"/>
    <col min="6" max="6" width="13.140625" style="4" bestFit="1" customWidth="1"/>
    <col min="7" max="7" width="5.42578125" style="4" bestFit="1" customWidth="1"/>
    <col min="8" max="8" width="6.5703125" style="4" bestFit="1" customWidth="1"/>
    <col min="9" max="9" width="5.5703125" style="4" bestFit="1" customWidth="1"/>
    <col min="10" max="10" width="7.140625" style="4" bestFit="1" customWidth="1"/>
    <col min="11" max="11" width="6.42578125" style="4" bestFit="1" customWidth="1"/>
    <col min="12" max="12" width="7.5703125" style="4" bestFit="1" customWidth="1"/>
    <col min="13" max="13" width="11" style="4" bestFit="1" customWidth="1"/>
    <col min="14" max="14" width="15.42578125" style="4" bestFit="1" customWidth="1"/>
    <col min="15" max="16" width="9.140625" style="4"/>
    <col min="17" max="17" width="17.7109375" style="4" bestFit="1" customWidth="1"/>
    <col min="18" max="16384" width="9.140625" style="4"/>
  </cols>
  <sheetData>
    <row r="2" spans="1:17">
      <c r="A2" s="2" t="s">
        <v>15</v>
      </c>
      <c r="B2" s="2" t="s">
        <v>0</v>
      </c>
      <c r="C2" s="2" t="s">
        <v>16</v>
      </c>
      <c r="D2" s="2" t="s">
        <v>20</v>
      </c>
      <c r="E2" s="2" t="s">
        <v>9</v>
      </c>
      <c r="F2" s="2" t="s">
        <v>10</v>
      </c>
      <c r="G2" s="2" t="s">
        <v>1</v>
      </c>
      <c r="H2" s="3" t="s">
        <v>2</v>
      </c>
      <c r="I2" s="3" t="s">
        <v>5</v>
      </c>
      <c r="J2" s="3" t="s">
        <v>6</v>
      </c>
      <c r="K2" s="3" t="s">
        <v>7</v>
      </c>
      <c r="L2" s="3" t="s">
        <v>8</v>
      </c>
      <c r="M2" s="2" t="s">
        <v>17</v>
      </c>
      <c r="N2" s="2" t="s">
        <v>13</v>
      </c>
    </row>
    <row r="3" spans="1:17" s="8" customFormat="1" ht="15.95" customHeight="1">
      <c r="A3" s="5">
        <v>22</v>
      </c>
      <c r="B3" s="6" t="s">
        <v>21</v>
      </c>
      <c r="C3" s="6" t="s">
        <v>22</v>
      </c>
      <c r="D3" s="6" t="s">
        <v>23</v>
      </c>
      <c r="E3" s="6" t="s">
        <v>11</v>
      </c>
      <c r="F3" s="6" t="s">
        <v>18</v>
      </c>
      <c r="G3" s="6">
        <v>11</v>
      </c>
      <c r="H3" s="7">
        <f>VLOOKUP(F3,'[2]KOYAS PERFUMARY'!$B$5:$F$120,5,FALSE)</f>
        <v>140</v>
      </c>
      <c r="I3" s="7">
        <f>G3*2</f>
        <v>22</v>
      </c>
      <c r="J3" s="7">
        <f>G3*12</f>
        <v>132</v>
      </c>
      <c r="K3" s="7"/>
      <c r="L3" s="7">
        <f>G3*H3+I3+J3+K3</f>
        <v>1694</v>
      </c>
      <c r="M3" s="6" t="s">
        <v>12</v>
      </c>
      <c r="N3" s="6" t="s">
        <v>19</v>
      </c>
    </row>
    <row r="4" spans="1:17" s="8" customFormat="1" ht="15.95" customHeight="1">
      <c r="A4" s="5"/>
      <c r="B4" s="6" t="s">
        <v>21</v>
      </c>
      <c r="C4" s="6" t="s">
        <v>22</v>
      </c>
      <c r="D4" s="6" t="s">
        <v>23</v>
      </c>
      <c r="E4" s="6" t="s">
        <v>11</v>
      </c>
      <c r="F4" s="6" t="s">
        <v>18</v>
      </c>
      <c r="G4" s="6">
        <v>7</v>
      </c>
      <c r="H4" s="7">
        <f>VLOOKUP(F4,'[2]KOYAS PERFUMARY'!$B$5:$H$119,7,FALSE)</f>
        <v>87</v>
      </c>
      <c r="I4" s="7">
        <f>G4*2</f>
        <v>14</v>
      </c>
      <c r="J4" s="7">
        <f>G4*12</f>
        <v>84</v>
      </c>
      <c r="K4" s="7"/>
      <c r="L4" s="7">
        <f>G4*H4+I4+J4+K4</f>
        <v>707</v>
      </c>
      <c r="M4" s="6" t="s">
        <v>4</v>
      </c>
      <c r="N4" s="6" t="s">
        <v>19</v>
      </c>
      <c r="Q4" s="8" t="s">
        <v>24</v>
      </c>
    </row>
    <row r="5" spans="1:17" s="8" customFormat="1" ht="15.95" customHeight="1">
      <c r="A5" s="5"/>
      <c r="B5" s="6" t="s">
        <v>21</v>
      </c>
      <c r="C5" s="6" t="s">
        <v>22</v>
      </c>
      <c r="D5" s="6" t="s">
        <v>23</v>
      </c>
      <c r="E5" s="6" t="s">
        <v>11</v>
      </c>
      <c r="F5" s="6" t="s">
        <v>18</v>
      </c>
      <c r="G5" s="6">
        <v>20</v>
      </c>
      <c r="H5" s="7">
        <f>VLOOKUP(F5,'[2]KOYAS PERFUMARY'!$B$4:$G$120,6,FALSE)</f>
        <v>70</v>
      </c>
      <c r="I5" s="7">
        <f>G5*2</f>
        <v>40</v>
      </c>
      <c r="J5" s="7">
        <f>G5*12</f>
        <v>240</v>
      </c>
      <c r="K5" s="7">
        <v>30</v>
      </c>
      <c r="L5" s="7">
        <f>G5*H5+I5+J5+K5</f>
        <v>1710</v>
      </c>
      <c r="M5" s="6" t="s">
        <v>3</v>
      </c>
      <c r="N5" s="6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2026-04-07T11:25:27Z</cp:lastPrinted>
  <dcterms:created xsi:type="dcterms:W3CDTF">2022-12-05T07:14:18Z</dcterms:created>
  <dcterms:modified xsi:type="dcterms:W3CDTF">2026-05-18T12:09:47Z</dcterms:modified>
</cp:coreProperties>
</file>