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730" windowHeight="11160"/>
  </bookViews>
  <sheets>
    <sheet name="Invoice" sheetId="1" r:id="rId1"/>
  </sheets>
  <externalReferences>
    <externalReference r:id="rId2"/>
  </externalReferences>
  <definedNames>
    <definedName name="_xlnm._FilterDatabase" localSheetId="0" hidden="1">Invoice!$A$3:$N$41</definedName>
    <definedName name="_xlnm.Print_Titles" localSheetId="0">Invoice!#REF!</definedName>
  </definedNames>
  <calcPr calcId="144525"/>
</workbook>
</file>

<file path=xl/calcChain.xml><?xml version="1.0" encoding="utf-8"?>
<calcChain xmlns="http://schemas.openxmlformats.org/spreadsheetml/2006/main">
  <c r="G39" i="1" l="1"/>
  <c r="I37" i="1"/>
  <c r="H37" i="1"/>
  <c r="I36" i="1"/>
  <c r="H36" i="1"/>
  <c r="I35" i="1"/>
  <c r="H35" i="1"/>
  <c r="I34" i="1"/>
  <c r="H34" i="1"/>
  <c r="I33" i="1"/>
  <c r="H33" i="1"/>
  <c r="I32" i="1"/>
  <c r="L32" i="1" s="1"/>
  <c r="I31" i="1"/>
  <c r="H31" i="1"/>
  <c r="I30" i="1"/>
  <c r="H30" i="1"/>
  <c r="I29" i="1"/>
  <c r="H29" i="1"/>
  <c r="I28" i="1"/>
  <c r="H28" i="1"/>
  <c r="I27" i="1"/>
  <c r="H27" i="1"/>
  <c r="L27" i="1" s="1"/>
  <c r="I26" i="1"/>
  <c r="H26" i="1"/>
  <c r="L26" i="1" s="1"/>
  <c r="I25" i="1"/>
  <c r="H25" i="1"/>
  <c r="L25" i="1" s="1"/>
  <c r="I24" i="1"/>
  <c r="H24" i="1"/>
  <c r="L24" i="1" s="1"/>
  <c r="I23" i="1"/>
  <c r="H23" i="1"/>
  <c r="L23" i="1" s="1"/>
  <c r="I22" i="1"/>
  <c r="H22" i="1"/>
  <c r="L22" i="1" s="1"/>
  <c r="I21" i="1"/>
  <c r="H21" i="1"/>
  <c r="L21" i="1" s="1"/>
  <c r="I20" i="1"/>
  <c r="H20" i="1"/>
  <c r="L20" i="1" s="1"/>
  <c r="I19" i="1"/>
  <c r="H19" i="1"/>
  <c r="L19" i="1" s="1"/>
  <c r="I18" i="1"/>
  <c r="L18" i="1" s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I4" i="1"/>
  <c r="H4" i="1"/>
  <c r="L28" i="1" l="1"/>
  <c r="L33" i="1"/>
  <c r="L34" i="1"/>
  <c r="L35" i="1"/>
  <c r="L36" i="1"/>
  <c r="L37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29" i="1"/>
  <c r="L30" i="1"/>
  <c r="L31" i="1"/>
  <c r="L38" i="1" l="1"/>
</calcChain>
</file>

<file path=xl/sharedStrings.xml><?xml version="1.0" encoding="utf-8"?>
<sst xmlns="http://schemas.openxmlformats.org/spreadsheetml/2006/main" count="259" uniqueCount="148">
  <si>
    <t>Thanking you for your business.
PRAGATI LOGISTICS</t>
  </si>
  <si>
    <t>FROM</t>
  </si>
  <si>
    <t>RATE</t>
  </si>
  <si>
    <t>HML</t>
  </si>
  <si>
    <t>DD.CH.</t>
  </si>
  <si>
    <t>LR CH.</t>
  </si>
  <si>
    <t xml:space="preserve">DHP INTERNATIONAL
Address: 504, MAHATAB ROAD, BACK SIDE OF JMG HERO,CUTTACK,-753001 ODISHA,7978629868
GST No:21AIAPD5228R1ZC
</t>
  </si>
  <si>
    <t>DESTINATION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</si>
  <si>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</si>
  <si>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SL.</t>
  </si>
  <si>
    <t>DATE</t>
  </si>
  <si>
    <t>CASE</t>
  </si>
  <si>
    <t>AMT.</t>
  </si>
  <si>
    <t>INVOICE
PRAGATI LOGISTICS,SAMANTA SAHI KHUNTIA LANE,8984191006
GST No: 21AGHPB9356M1Z9</t>
  </si>
  <si>
    <t>PRODUCT</t>
  </si>
  <si>
    <t>CTC</t>
  </si>
  <si>
    <t>AGARBATTI</t>
  </si>
  <si>
    <t>MALKANGIRI</t>
  </si>
  <si>
    <t>PHENYLE</t>
  </si>
  <si>
    <t>BOUDH</t>
  </si>
  <si>
    <t>ROURKELA</t>
  </si>
  <si>
    <t>BHADRAK</t>
  </si>
  <si>
    <t>SORO</t>
  </si>
  <si>
    <t>KOTPAD</t>
  </si>
  <si>
    <t>DHENKANAL</t>
  </si>
  <si>
    <t>JAJPUR ROAD</t>
  </si>
  <si>
    <t>SCRUBER</t>
  </si>
  <si>
    <t>BHUBANESWAR</t>
  </si>
  <si>
    <t>JAJPUR TOWN</t>
  </si>
  <si>
    <t>PARTY NAME</t>
  </si>
  <si>
    <t xml:space="preserve"> OM SAI SALES</t>
  </si>
  <si>
    <t>MAA SARALA ENTERPRISES</t>
  </si>
  <si>
    <t>BINOD AGENCY</t>
  </si>
  <si>
    <t xml:space="preserve"> A N  Distributors</t>
  </si>
  <si>
    <t>SHIV ENTERPRISES</t>
  </si>
  <si>
    <t>SHREE RADHA</t>
  </si>
  <si>
    <t>maa tarini agencies</t>
  </si>
  <si>
    <t>VRISHANK TRADING</t>
  </si>
  <si>
    <t>laxmi enterprises</t>
  </si>
  <si>
    <t>OM SAI SALES</t>
  </si>
  <si>
    <t>sriram traders</t>
  </si>
  <si>
    <t>Kindly, verify &amp; confirm within 7 days, else GST will be filed by 20th MAR, 2024. 
GST to be paid by Consignor under Reverse Charge Mechanism(RCM) as per GST.</t>
  </si>
  <si>
    <t>LR NO</t>
  </si>
  <si>
    <t>INV. NO.</t>
  </si>
  <si>
    <t>01/2/2024</t>
  </si>
  <si>
    <t>PL/DO/22144</t>
  </si>
  <si>
    <t>545</t>
  </si>
  <si>
    <t>maa jagulai foods</t>
  </si>
  <si>
    <t>PL/MA/18915</t>
  </si>
  <si>
    <t>542</t>
  </si>
  <si>
    <t>JALESWAR</t>
  </si>
  <si>
    <t>chaurasia distributors</t>
  </si>
  <si>
    <t>PL/MA/18926</t>
  </si>
  <si>
    <t>537</t>
  </si>
  <si>
    <t>PL/MA/18972</t>
  </si>
  <si>
    <t>539</t>
  </si>
  <si>
    <t>SUNDERGARH</t>
  </si>
  <si>
    <t>BALAJI AGENCIES</t>
  </si>
  <si>
    <t>PL/MA/18973</t>
  </si>
  <si>
    <t>540</t>
  </si>
  <si>
    <t>PL/MA/18995</t>
  </si>
  <si>
    <t>544</t>
  </si>
  <si>
    <t>BASUDEVPUR</t>
  </si>
  <si>
    <t xml:space="preserve"> G B ENTERPRISES</t>
  </si>
  <si>
    <t>04/2/2024</t>
  </si>
  <si>
    <t>PL/MA/19190</t>
  </si>
  <si>
    <t>547</t>
  </si>
  <si>
    <t>07/2/2024</t>
  </si>
  <si>
    <t>PL/MA/19371</t>
  </si>
  <si>
    <t>550</t>
  </si>
  <si>
    <t>BERHAMPUR</t>
  </si>
  <si>
    <t>t prapti lata</t>
  </si>
  <si>
    <t>10/2/2024</t>
  </si>
  <si>
    <t>PL/DO/22970</t>
  </si>
  <si>
    <t>551</t>
  </si>
  <si>
    <t>PANIKOILI</t>
  </si>
  <si>
    <t>satyajit agency</t>
  </si>
  <si>
    <t>11/2/2024</t>
  </si>
  <si>
    <t>PL/MA/19624</t>
  </si>
  <si>
    <t>553</t>
  </si>
  <si>
    <t>14/2/2024</t>
  </si>
  <si>
    <t>PL/DO/23249</t>
  </si>
  <si>
    <t>560</t>
  </si>
  <si>
    <t>NIMAPARA</t>
  </si>
  <si>
    <t>BASUDEV AGENCY</t>
  </si>
  <si>
    <t>PL/MA/19817</t>
  </si>
  <si>
    <t>557</t>
  </si>
  <si>
    <t>16/2/2024</t>
  </si>
  <si>
    <t>PL/MA/19972</t>
  </si>
  <si>
    <t>564</t>
  </si>
  <si>
    <t>JHARSUGUDA</t>
  </si>
  <si>
    <t>lucky bhai store</t>
  </si>
  <si>
    <t>PL/MA/19973</t>
  </si>
  <si>
    <t>565</t>
  </si>
  <si>
    <t>PL/MA/19974</t>
  </si>
  <si>
    <t>563</t>
  </si>
  <si>
    <t>RAYAGADA</t>
  </si>
  <si>
    <t>RIYA ENTERPRISES</t>
  </si>
  <si>
    <t>17/2/2024</t>
  </si>
  <si>
    <t>PL/DO/23487</t>
  </si>
  <si>
    <t>567</t>
  </si>
  <si>
    <t>PL/DO/23492</t>
  </si>
  <si>
    <t>568</t>
  </si>
  <si>
    <t>KENDRAPARA</t>
  </si>
  <si>
    <t>rudra enterprises</t>
  </si>
  <si>
    <t>PL/MA/20026</t>
  </si>
  <si>
    <t>569</t>
  </si>
  <si>
    <t>g b enterprises</t>
  </si>
  <si>
    <t>19/2/2024</t>
  </si>
  <si>
    <t>PL/DO/23591</t>
  </si>
  <si>
    <t>571</t>
  </si>
  <si>
    <t>PL/MA/20102</t>
  </si>
  <si>
    <t>570</t>
  </si>
  <si>
    <t>22/2/2024</t>
  </si>
  <si>
    <t>PL/MA/20342</t>
  </si>
  <si>
    <t>574</t>
  </si>
  <si>
    <t>23/2/2024</t>
  </si>
  <si>
    <t>PL/DO/23978</t>
  </si>
  <si>
    <t>573</t>
  </si>
  <si>
    <t>PL/DO/24029</t>
  </si>
  <si>
    <t>577</t>
  </si>
  <si>
    <t>KHURDA</t>
  </si>
  <si>
    <t>SHREE ECCHASWAR TRADING</t>
  </si>
  <si>
    <t>PL/MA/20393</t>
  </si>
  <si>
    <t>575</t>
  </si>
  <si>
    <t>27/2/2024</t>
  </si>
  <si>
    <t>PL/DO/24279</t>
  </si>
  <si>
    <t>578</t>
  </si>
  <si>
    <t>PL/MA/20619</t>
  </si>
  <si>
    <t>581</t>
  </si>
  <si>
    <t>SIMILIA</t>
  </si>
  <si>
    <t xml:space="preserve"> Future Agency</t>
  </si>
  <si>
    <t>28/2/2024</t>
  </si>
  <si>
    <t>PL/MA/20718</t>
  </si>
  <si>
    <t>583</t>
  </si>
  <si>
    <t>JEYPORE</t>
  </si>
  <si>
    <t>SWATI AGENCIES</t>
  </si>
  <si>
    <t>29/2/2024</t>
  </si>
  <si>
    <t>PL/MA/20786</t>
  </si>
  <si>
    <t>591</t>
  </si>
  <si>
    <t>PL/MA/20790</t>
  </si>
  <si>
    <t>587</t>
  </si>
  <si>
    <t>BARIPADA</t>
  </si>
  <si>
    <t>sunil kumar bhuyan</t>
  </si>
  <si>
    <t>PL/MA/20798</t>
  </si>
  <si>
    <t>588</t>
  </si>
  <si>
    <t>(RUPEES THIRTY EIGHT HOUSAND THREE HUNDRED SEVENTY FIVE ONLY)</t>
  </si>
  <si>
    <t xml:space="preserve">Bill Date: 29/02/2023
Bill NO :  41114
Total Amount: 38375.00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</si>
</sst>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name val="Calibri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0" fontId="1" fillId="0" borderId="0" xfId="0" applyNumberFormat="1" applyFont="1" applyAlignment="1">
      <alignment horizontal="center" vertical="center" wrapText="1"/>
    </xf>
    <xf numFmtId="0" fontId="0" fillId="0" borderId="7" xfId="0" applyNumberFormat="1" applyFont="1" applyBorder="1"/>
    <xf numFmtId="0" fontId="1" fillId="0" borderId="0" xfId="0" applyNumberFormat="1" applyFont="1" applyAlignment="1">
      <alignment horizontal="right" vertical="center"/>
    </xf>
    <xf numFmtId="0" fontId="0" fillId="0" borderId="18" xfId="0" applyNumberFormat="1" applyFont="1" applyBorder="1" applyAlignment="1">
      <alignment horizontal="center"/>
    </xf>
    <xf numFmtId="0" fontId="0" fillId="0" borderId="19" xfId="0" applyNumberFormat="1" applyFont="1" applyBorder="1"/>
    <xf numFmtId="0" fontId="0" fillId="0" borderId="20" xfId="0" applyNumberFormat="1" applyFont="1" applyBorder="1" applyAlignment="1">
      <alignment horizontal="center"/>
    </xf>
    <xf numFmtId="0" fontId="0" fillId="0" borderId="21" xfId="0" applyNumberFormat="1" applyFont="1" applyBorder="1"/>
    <xf numFmtId="2" fontId="0" fillId="0" borderId="21" xfId="0" applyNumberFormat="1" applyFont="1" applyBorder="1"/>
    <xf numFmtId="0" fontId="0" fillId="0" borderId="22" xfId="0" applyNumberFormat="1" applyFont="1" applyBorder="1"/>
    <xf numFmtId="0" fontId="1" fillId="0" borderId="14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right" vertical="center"/>
    </xf>
    <xf numFmtId="0" fontId="1" fillId="0" borderId="11" xfId="0" applyNumberFormat="1" applyFont="1" applyBorder="1" applyAlignment="1">
      <alignment vertical="center" wrapText="1"/>
    </xf>
    <xf numFmtId="0" fontId="1" fillId="0" borderId="12" xfId="0" applyNumberFormat="1" applyFont="1" applyBorder="1" applyAlignment="1">
      <alignment vertical="center" wrapText="1"/>
    </xf>
    <xf numFmtId="0" fontId="1" fillId="0" borderId="13" xfId="0" applyNumberFormat="1" applyFont="1" applyBorder="1" applyAlignment="1">
      <alignment vertical="center" wrapText="1"/>
    </xf>
    <xf numFmtId="0" fontId="1" fillId="0" borderId="8" xfId="0" applyNumberFormat="1" applyFont="1" applyBorder="1" applyAlignment="1">
      <alignment wrapText="1"/>
    </xf>
    <xf numFmtId="0" fontId="1" fillId="0" borderId="9" xfId="0" applyNumberFormat="1" applyFont="1" applyBorder="1" applyAlignment="1">
      <alignment wrapText="1"/>
    </xf>
    <xf numFmtId="0" fontId="1" fillId="0" borderId="10" xfId="0" applyNumberFormat="1" applyFont="1" applyBorder="1" applyAlignment="1">
      <alignment wrapText="1"/>
    </xf>
    <xf numFmtId="2" fontId="1" fillId="0" borderId="2" xfId="0" applyNumberFormat="1" applyFont="1" applyBorder="1" applyAlignment="1">
      <alignment horizontal="left" vertical="center" wrapText="1"/>
    </xf>
    <xf numFmtId="2" fontId="1" fillId="0" borderId="6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5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horizontal="right" vertical="center"/>
    </xf>
    <xf numFmtId="0" fontId="1" fillId="0" borderId="5" xfId="0" applyNumberFormat="1" applyFont="1" applyBorder="1" applyAlignment="1">
      <alignment horizontal="right" vertical="center"/>
    </xf>
    <xf numFmtId="0" fontId="0" fillId="2" borderId="1" xfId="0" applyNumberFormat="1" applyFont="1" applyFill="1" applyBorder="1"/>
    <xf numFmtId="2" fontId="0" fillId="2" borderId="1" xfId="0" applyNumberFormat="1" applyFont="1" applyFill="1" applyBorder="1"/>
    <xf numFmtId="0" fontId="1" fillId="0" borderId="7" xfId="0" applyNumberFormat="1" applyFont="1" applyBorder="1" applyAlignment="1">
      <alignment horizontal="center" vertical="center"/>
    </xf>
    <xf numFmtId="0" fontId="0" fillId="2" borderId="7" xfId="0" applyNumberFormat="1" applyFont="1" applyFill="1" applyBorder="1"/>
    <xf numFmtId="0" fontId="1" fillId="0" borderId="24" xfId="0" applyNumberFormat="1" applyFont="1" applyBorder="1" applyAlignment="1">
      <alignment horizontal="left" wrapText="1"/>
    </xf>
    <xf numFmtId="0" fontId="1" fillId="0" borderId="25" xfId="0" applyNumberFormat="1" applyFont="1" applyBorder="1" applyAlignment="1">
      <alignment horizontal="left" wrapText="1"/>
    </xf>
    <xf numFmtId="0" fontId="1" fillId="0" borderId="26" xfId="0" applyNumberFormat="1" applyFont="1" applyBorder="1" applyAlignment="1">
      <alignment horizontal="left" wrapText="1"/>
    </xf>
    <xf numFmtId="2" fontId="1" fillId="0" borderId="23" xfId="0" applyNumberFormat="1" applyFont="1" applyBorder="1" applyAlignment="1">
      <alignment horizontal="left" vertical="center" wrapText="1"/>
    </xf>
    <xf numFmtId="2" fontId="1" fillId="0" borderId="27" xfId="0" applyNumberFormat="1" applyFont="1" applyBorder="1" applyAlignment="1">
      <alignment horizontal="left" vertical="center" wrapText="1"/>
    </xf>
    <xf numFmtId="0" fontId="1" fillId="0" borderId="15" xfId="0" applyNumberFormat="1" applyFont="1" applyBorder="1" applyAlignment="1">
      <alignment horizontal="center" vertical="center"/>
    </xf>
    <xf numFmtId="0" fontId="1" fillId="0" borderId="16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0" fontId="1" fillId="0" borderId="17" xfId="0" applyNumberFormat="1" applyFont="1" applyBorder="1" applyAlignment="1">
      <alignment horizontal="center" vertical="center"/>
    </xf>
    <xf numFmtId="0" fontId="0" fillId="2" borderId="18" xfId="0" applyNumberFormat="1" applyFont="1" applyFill="1" applyBorder="1" applyAlignment="1">
      <alignment horizontal="center"/>
    </xf>
    <xf numFmtId="0" fontId="0" fillId="2" borderId="19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7</xdr:col>
      <xdr:colOff>161925</xdr:colOff>
      <xdr:row>0</xdr:row>
      <xdr:rowOff>1076325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9525"/>
          <a:ext cx="4343400" cy="1066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PRAGATI%202023-24/QUOTATION/DHP%20INTERNATIONAL%20NEW%20R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18">
          <cell r="D18" t="str">
            <v>DESTINATION</v>
          </cell>
          <cell r="E18" t="str">
            <v>PHENYLE RATE / CASE</v>
          </cell>
          <cell r="F18" t="str">
            <v>AGARBATI RATE / CASE</v>
          </cell>
        </row>
        <row r="19">
          <cell r="D19" t="str">
            <v>ANANDPUR</v>
          </cell>
          <cell r="E19">
            <v>75</v>
          </cell>
          <cell r="F19">
            <v>85</v>
          </cell>
        </row>
        <row r="20">
          <cell r="D20" t="str">
            <v>ANGUL</v>
          </cell>
          <cell r="E20">
            <v>55</v>
          </cell>
          <cell r="F20">
            <v>65</v>
          </cell>
        </row>
        <row r="21">
          <cell r="D21" t="str">
            <v>ASKA</v>
          </cell>
          <cell r="E21">
            <v>80</v>
          </cell>
          <cell r="F21">
            <v>90</v>
          </cell>
        </row>
        <row r="22">
          <cell r="D22" t="str">
            <v>ATHAGARH</v>
          </cell>
          <cell r="E22">
            <v>45</v>
          </cell>
          <cell r="F22">
            <v>55</v>
          </cell>
        </row>
        <row r="23">
          <cell r="D23" t="str">
            <v>BALASORE</v>
          </cell>
          <cell r="E23">
            <v>70</v>
          </cell>
          <cell r="F23">
            <v>80</v>
          </cell>
        </row>
        <row r="24">
          <cell r="D24" t="str">
            <v>BALIAPAL</v>
          </cell>
          <cell r="E24">
            <v>85</v>
          </cell>
          <cell r="F24">
            <v>95</v>
          </cell>
        </row>
        <row r="25">
          <cell r="D25" t="str">
            <v>BANAMALIPUR</v>
          </cell>
          <cell r="E25">
            <v>45</v>
          </cell>
          <cell r="F25">
            <v>55</v>
          </cell>
        </row>
        <row r="26">
          <cell r="D26" t="str">
            <v>BANKI</v>
          </cell>
          <cell r="E26">
            <v>45</v>
          </cell>
          <cell r="F26">
            <v>55</v>
          </cell>
        </row>
        <row r="27">
          <cell r="D27" t="str">
            <v>BARAGARH</v>
          </cell>
          <cell r="E27">
            <v>90</v>
          </cell>
          <cell r="F27">
            <v>100</v>
          </cell>
        </row>
        <row r="28">
          <cell r="D28" t="str">
            <v>BARANGA</v>
          </cell>
          <cell r="E28">
            <v>45</v>
          </cell>
          <cell r="F28">
            <v>55</v>
          </cell>
        </row>
        <row r="29">
          <cell r="D29" t="str">
            <v>BARBIL</v>
          </cell>
          <cell r="E29">
            <v>70</v>
          </cell>
          <cell r="F29">
            <v>80</v>
          </cell>
        </row>
        <row r="30">
          <cell r="D30" t="str">
            <v>BARIPADA</v>
          </cell>
          <cell r="E30">
            <v>80</v>
          </cell>
          <cell r="F30">
            <v>90</v>
          </cell>
        </row>
        <row r="31">
          <cell r="D31" t="str">
            <v>BARPALI</v>
          </cell>
          <cell r="E31">
            <v>110</v>
          </cell>
          <cell r="F31">
            <v>120</v>
          </cell>
        </row>
        <row r="32">
          <cell r="D32" t="str">
            <v>BASUDEVPUR</v>
          </cell>
          <cell r="E32">
            <v>90</v>
          </cell>
          <cell r="F32">
            <v>100</v>
          </cell>
        </row>
        <row r="33">
          <cell r="D33" t="str">
            <v>BELPAHAD</v>
          </cell>
          <cell r="E33">
            <v>125</v>
          </cell>
          <cell r="F33">
            <v>135</v>
          </cell>
        </row>
        <row r="34">
          <cell r="D34" t="str">
            <v>BERHAMPUR</v>
          </cell>
          <cell r="E34">
            <v>75</v>
          </cell>
          <cell r="F34">
            <v>85</v>
          </cell>
        </row>
        <row r="35">
          <cell r="D35" t="str">
            <v>BHADRAK</v>
          </cell>
          <cell r="E35">
            <v>45</v>
          </cell>
          <cell r="F35">
            <v>55</v>
          </cell>
        </row>
        <row r="36">
          <cell r="D36" t="str">
            <v>BHANJANAGAR</v>
          </cell>
          <cell r="E36">
            <v>85</v>
          </cell>
          <cell r="F36">
            <v>95</v>
          </cell>
        </row>
        <row r="37">
          <cell r="D37" t="str">
            <v>BHAWANIPATNA</v>
          </cell>
          <cell r="E37">
            <v>85</v>
          </cell>
          <cell r="F37">
            <v>95</v>
          </cell>
        </row>
        <row r="38">
          <cell r="D38" t="str">
            <v>BHUBANESWAR</v>
          </cell>
          <cell r="E38">
            <v>45</v>
          </cell>
          <cell r="F38">
            <v>55</v>
          </cell>
        </row>
        <row r="39">
          <cell r="D39" t="str">
            <v>BOLANGIR</v>
          </cell>
          <cell r="E39">
            <v>75</v>
          </cell>
          <cell r="F39">
            <v>85</v>
          </cell>
        </row>
        <row r="40">
          <cell r="D40" t="str">
            <v>BORIGUMMA</v>
          </cell>
          <cell r="E40">
            <v>115</v>
          </cell>
          <cell r="F40">
            <v>125</v>
          </cell>
        </row>
        <row r="41">
          <cell r="D41" t="str">
            <v>BOUDH</v>
          </cell>
          <cell r="E41">
            <v>100</v>
          </cell>
          <cell r="F41">
            <v>110</v>
          </cell>
        </row>
        <row r="42">
          <cell r="D42" t="str">
            <v>BRAJARAJNAGAR</v>
          </cell>
          <cell r="E42">
            <v>100</v>
          </cell>
          <cell r="F42">
            <v>110</v>
          </cell>
        </row>
        <row r="43">
          <cell r="D43" t="str">
            <v>CHANDBALI</v>
          </cell>
          <cell r="E43">
            <v>65</v>
          </cell>
          <cell r="F43">
            <v>75</v>
          </cell>
        </row>
        <row r="44">
          <cell r="D44" t="str">
            <v>CHATRACHAKADA</v>
          </cell>
          <cell r="E44">
            <v>65</v>
          </cell>
          <cell r="F44">
            <v>75</v>
          </cell>
        </row>
        <row r="45">
          <cell r="D45" t="str">
            <v>CHHATRAPUR</v>
          </cell>
          <cell r="E45">
            <v>85</v>
          </cell>
          <cell r="F45">
            <v>95</v>
          </cell>
        </row>
        <row r="46">
          <cell r="D46" t="str">
            <v>DENGAPOLA</v>
          </cell>
          <cell r="E46">
            <v>45</v>
          </cell>
          <cell r="F46">
            <v>55</v>
          </cell>
        </row>
        <row r="47">
          <cell r="D47" t="str">
            <v>DERABISHI</v>
          </cell>
          <cell r="E47">
            <v>45</v>
          </cell>
          <cell r="F47">
            <v>55</v>
          </cell>
        </row>
        <row r="48">
          <cell r="D48" t="str">
            <v>DHAMNAGAR</v>
          </cell>
          <cell r="E48">
            <v>100</v>
          </cell>
          <cell r="F48">
            <v>110</v>
          </cell>
        </row>
        <row r="49">
          <cell r="D49" t="str">
            <v>DHENKANAL</v>
          </cell>
          <cell r="E49">
            <v>45</v>
          </cell>
          <cell r="F49">
            <v>55</v>
          </cell>
        </row>
        <row r="50">
          <cell r="D50" t="str">
            <v>DIGAPAHANDI</v>
          </cell>
          <cell r="E50">
            <v>100</v>
          </cell>
          <cell r="F50">
            <v>110</v>
          </cell>
        </row>
        <row r="51">
          <cell r="D51" t="str">
            <v>FAKIRPUR</v>
          </cell>
          <cell r="E51">
            <v>100</v>
          </cell>
          <cell r="F51">
            <v>110</v>
          </cell>
        </row>
        <row r="52">
          <cell r="D52" t="str">
            <v>HARIPUR HAT</v>
          </cell>
          <cell r="E52">
            <v>45</v>
          </cell>
          <cell r="F52">
            <v>55</v>
          </cell>
        </row>
        <row r="53">
          <cell r="D53" t="str">
            <v>ITAMATI</v>
          </cell>
          <cell r="E53">
            <v>45</v>
          </cell>
          <cell r="F53">
            <v>55</v>
          </cell>
        </row>
        <row r="54">
          <cell r="D54" t="str">
            <v>JAGATSINGHPUR</v>
          </cell>
          <cell r="E54">
            <v>45</v>
          </cell>
          <cell r="F54">
            <v>55</v>
          </cell>
        </row>
        <row r="55">
          <cell r="D55" t="str">
            <v>JAJPUR ROAD</v>
          </cell>
          <cell r="E55">
            <v>45</v>
          </cell>
          <cell r="F55">
            <v>55</v>
          </cell>
        </row>
        <row r="56">
          <cell r="D56" t="str">
            <v>JAJPUR TOWN</v>
          </cell>
          <cell r="E56">
            <v>45</v>
          </cell>
          <cell r="F56">
            <v>55</v>
          </cell>
        </row>
        <row r="57">
          <cell r="D57" t="str">
            <v>JALESWAR</v>
          </cell>
          <cell r="E57">
            <v>90</v>
          </cell>
          <cell r="F57">
            <v>100</v>
          </cell>
        </row>
        <row r="58">
          <cell r="D58" t="str">
            <v>JASIPUR</v>
          </cell>
          <cell r="E58">
            <v>90</v>
          </cell>
          <cell r="F58">
            <v>100</v>
          </cell>
        </row>
        <row r="59">
          <cell r="D59" t="str">
            <v>JATNI</v>
          </cell>
          <cell r="E59">
            <v>45</v>
          </cell>
          <cell r="F59">
            <v>55</v>
          </cell>
        </row>
        <row r="60">
          <cell r="D60" t="str">
            <v>JEYPORE</v>
          </cell>
          <cell r="E60">
            <v>90</v>
          </cell>
          <cell r="F60">
            <v>100</v>
          </cell>
        </row>
        <row r="61">
          <cell r="D61" t="str">
            <v>KALUPADA GHAT</v>
          </cell>
          <cell r="E61">
            <v>85</v>
          </cell>
          <cell r="F61">
            <v>95</v>
          </cell>
        </row>
        <row r="62">
          <cell r="D62" t="str">
            <v>KAMAKHYANAGAR</v>
          </cell>
          <cell r="E62">
            <v>45</v>
          </cell>
          <cell r="F62">
            <v>55</v>
          </cell>
        </row>
        <row r="63">
          <cell r="D63" t="str">
            <v>KENDRAPARA</v>
          </cell>
          <cell r="E63">
            <v>45</v>
          </cell>
          <cell r="F63">
            <v>55</v>
          </cell>
        </row>
        <row r="64">
          <cell r="D64" t="str">
            <v>KESINGA</v>
          </cell>
          <cell r="E64">
            <v>110</v>
          </cell>
          <cell r="F64">
            <v>120</v>
          </cell>
        </row>
        <row r="65">
          <cell r="D65" t="str">
            <v>KHURDA</v>
          </cell>
          <cell r="E65">
            <v>45</v>
          </cell>
          <cell r="F65">
            <v>55</v>
          </cell>
        </row>
        <row r="66">
          <cell r="D66" t="str">
            <v>KONARK</v>
          </cell>
          <cell r="E66">
            <v>45</v>
          </cell>
          <cell r="F66">
            <v>55</v>
          </cell>
        </row>
        <row r="67">
          <cell r="D67" t="str">
            <v>KORAPUT</v>
          </cell>
          <cell r="E67">
            <v>90</v>
          </cell>
          <cell r="F67">
            <v>100</v>
          </cell>
        </row>
        <row r="68">
          <cell r="D68" t="str">
            <v>KOTPAD</v>
          </cell>
          <cell r="E68">
            <v>115</v>
          </cell>
          <cell r="F68">
            <v>125</v>
          </cell>
        </row>
        <row r="69">
          <cell r="D69" t="str">
            <v>KUAKHIA</v>
          </cell>
          <cell r="E69">
            <v>45</v>
          </cell>
          <cell r="F69">
            <v>55</v>
          </cell>
        </row>
        <row r="70">
          <cell r="D70" t="str">
            <v>KUNDILO</v>
          </cell>
          <cell r="E70">
            <v>65</v>
          </cell>
          <cell r="F70">
            <v>75</v>
          </cell>
        </row>
        <row r="71">
          <cell r="D71" t="str">
            <v>MALKANGIRI</v>
          </cell>
          <cell r="E71">
            <v>85</v>
          </cell>
          <cell r="F71">
            <v>95</v>
          </cell>
        </row>
        <row r="72">
          <cell r="D72" t="str">
            <v>NABARANGPUR</v>
          </cell>
          <cell r="E72">
            <v>100</v>
          </cell>
          <cell r="F72">
            <v>110</v>
          </cell>
        </row>
        <row r="73">
          <cell r="D73" t="str">
            <v>NAYAGARH</v>
          </cell>
          <cell r="E73">
            <v>45</v>
          </cell>
          <cell r="F73">
            <v>55</v>
          </cell>
        </row>
        <row r="74">
          <cell r="D74" t="str">
            <v>NIALI</v>
          </cell>
          <cell r="E74">
            <v>45</v>
          </cell>
          <cell r="F74">
            <v>55</v>
          </cell>
        </row>
        <row r="75">
          <cell r="D75" t="str">
            <v>NIMAPARA</v>
          </cell>
          <cell r="E75">
            <v>45</v>
          </cell>
          <cell r="F75">
            <v>55</v>
          </cell>
        </row>
        <row r="76">
          <cell r="D76" t="str">
            <v>PANIKOILI</v>
          </cell>
          <cell r="E76">
            <v>45</v>
          </cell>
          <cell r="F76">
            <v>55</v>
          </cell>
        </row>
        <row r="77">
          <cell r="D77" t="str">
            <v>PANKAPAL</v>
          </cell>
          <cell r="E77">
            <v>45</v>
          </cell>
          <cell r="F77">
            <v>55</v>
          </cell>
        </row>
        <row r="78">
          <cell r="D78" t="str">
            <v>PARALAKHEMUNDI</v>
          </cell>
          <cell r="E78">
            <v>125</v>
          </cell>
          <cell r="F78">
            <v>135</v>
          </cell>
        </row>
        <row r="79">
          <cell r="D79" t="str">
            <v>PATAPUR</v>
          </cell>
          <cell r="E79">
            <v>70</v>
          </cell>
          <cell r="F79">
            <v>80</v>
          </cell>
        </row>
        <row r="80">
          <cell r="D80" t="str">
            <v>PATRAPARA</v>
          </cell>
          <cell r="E80">
            <v>45</v>
          </cell>
          <cell r="F80">
            <v>55</v>
          </cell>
        </row>
        <row r="81">
          <cell r="D81" t="str">
            <v>PHULBANI</v>
          </cell>
          <cell r="E81">
            <v>105</v>
          </cell>
          <cell r="F81">
            <v>115</v>
          </cell>
        </row>
        <row r="82">
          <cell r="D82" t="str">
            <v>PIPILI</v>
          </cell>
          <cell r="E82">
            <v>45</v>
          </cell>
          <cell r="F82">
            <v>55</v>
          </cell>
        </row>
        <row r="83">
          <cell r="D83" t="str">
            <v>PURI</v>
          </cell>
          <cell r="E83">
            <v>45</v>
          </cell>
          <cell r="F83">
            <v>55</v>
          </cell>
        </row>
        <row r="84">
          <cell r="D84" t="str">
            <v>RAIRANGPUR</v>
          </cell>
          <cell r="E84">
            <v>90</v>
          </cell>
          <cell r="F84">
            <v>100</v>
          </cell>
        </row>
        <row r="85">
          <cell r="D85" t="str">
            <v>RAJ NILAGIRI</v>
          </cell>
          <cell r="E85">
            <v>85</v>
          </cell>
          <cell r="F85">
            <v>95</v>
          </cell>
        </row>
        <row r="86">
          <cell r="D86" t="str">
            <v>RAJGANGPUR</v>
          </cell>
          <cell r="E86">
            <v>90</v>
          </cell>
          <cell r="F86">
            <v>100</v>
          </cell>
        </row>
        <row r="87">
          <cell r="D87" t="str">
            <v>RAMESWARPUR</v>
          </cell>
          <cell r="E87">
            <v>65</v>
          </cell>
          <cell r="F87">
            <v>75</v>
          </cell>
        </row>
        <row r="88">
          <cell r="D88" t="str">
            <v>RAYAGADA</v>
          </cell>
          <cell r="E88">
            <v>95</v>
          </cell>
          <cell r="F88">
            <v>105</v>
          </cell>
        </row>
        <row r="89">
          <cell r="D89" t="str">
            <v>ROURKELA</v>
          </cell>
          <cell r="E89">
            <v>80</v>
          </cell>
          <cell r="F89">
            <v>90</v>
          </cell>
        </row>
        <row r="90">
          <cell r="D90" t="str">
            <v>SAHADEV KHUNTA</v>
          </cell>
          <cell r="E90">
            <v>70</v>
          </cell>
          <cell r="F90">
            <v>80</v>
          </cell>
        </row>
        <row r="91">
          <cell r="D91" t="str">
            <v>SALIPUR</v>
          </cell>
          <cell r="E91">
            <v>45</v>
          </cell>
          <cell r="F91">
            <v>55</v>
          </cell>
        </row>
        <row r="92">
          <cell r="D92" t="str">
            <v>SAMBALPUR</v>
          </cell>
          <cell r="E92">
            <v>80</v>
          </cell>
          <cell r="F92">
            <v>90</v>
          </cell>
        </row>
        <row r="93">
          <cell r="D93" t="str">
            <v>SIMILIGUDA</v>
          </cell>
          <cell r="E93">
            <v>100</v>
          </cell>
          <cell r="F93">
            <v>110</v>
          </cell>
        </row>
        <row r="94">
          <cell r="D94" t="str">
            <v>SONEPUR</v>
          </cell>
          <cell r="E94">
            <v>105</v>
          </cell>
          <cell r="F94">
            <v>115</v>
          </cell>
        </row>
        <row r="95">
          <cell r="D95" t="str">
            <v>SORO</v>
          </cell>
          <cell r="E95">
            <v>70</v>
          </cell>
          <cell r="F95">
            <v>80</v>
          </cell>
        </row>
        <row r="96">
          <cell r="D96" t="str">
            <v>SUNDERGARH</v>
          </cell>
          <cell r="E96">
            <v>110</v>
          </cell>
          <cell r="F96">
            <v>120</v>
          </cell>
        </row>
        <row r="97">
          <cell r="D97" t="str">
            <v>TALCHER</v>
          </cell>
          <cell r="E97">
            <v>45</v>
          </cell>
          <cell r="F97">
            <v>55</v>
          </cell>
        </row>
        <row r="98">
          <cell r="D98" t="str">
            <v>TITILAGARH</v>
          </cell>
          <cell r="E98">
            <v>90</v>
          </cell>
          <cell r="F98">
            <v>100</v>
          </cell>
        </row>
        <row r="99">
          <cell r="D99" t="str">
            <v>ULUNDA</v>
          </cell>
          <cell r="E99">
            <v>115</v>
          </cell>
          <cell r="F99">
            <v>125</v>
          </cell>
        </row>
        <row r="100">
          <cell r="D100" t="str">
            <v>UMERKOT</v>
          </cell>
          <cell r="E100">
            <v>105</v>
          </cell>
          <cell r="F100">
            <v>115</v>
          </cell>
        </row>
        <row r="101">
          <cell r="D101" t="str">
            <v>KULAILO</v>
          </cell>
          <cell r="E101">
            <v>45</v>
          </cell>
          <cell r="F101">
            <v>55</v>
          </cell>
        </row>
        <row r="102">
          <cell r="D102" t="str">
            <v>JHARSUGUDA</v>
          </cell>
          <cell r="E102">
            <v>80</v>
          </cell>
          <cell r="F102">
            <v>90</v>
          </cell>
        </row>
        <row r="103">
          <cell r="D103" t="str">
            <v>GANJAM</v>
          </cell>
          <cell r="E103">
            <v>85</v>
          </cell>
          <cell r="F103">
            <v>95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abSelected="1" workbookViewId="0">
      <selection activeCell="U13" sqref="U13"/>
    </sheetView>
  </sheetViews>
  <sheetFormatPr defaultRowHeight="15"/>
  <cols>
    <col min="1" max="1" width="3.85546875" style="1" customWidth="1"/>
    <col min="2" max="2" width="10.7109375" style="1" bestFit="1" customWidth="1"/>
    <col min="3" max="3" width="12.7109375" style="1" bestFit="1" customWidth="1"/>
    <col min="4" max="4" width="8.7109375" style="1" bestFit="1" customWidth="1"/>
    <col min="5" max="5" width="6.42578125" style="1" bestFit="1" customWidth="1"/>
    <col min="6" max="6" width="15" style="1" bestFit="1" customWidth="1"/>
    <col min="7" max="7" width="5.42578125" style="1" bestFit="1" customWidth="1"/>
    <col min="8" max="8" width="7" style="2" customWidth="1"/>
    <col min="9" max="9" width="6.5703125" style="2" bestFit="1" customWidth="1"/>
    <col min="10" max="10" width="7.140625" style="2" bestFit="1" customWidth="1"/>
    <col min="11" max="11" width="6.42578125" style="2" bestFit="1" customWidth="1"/>
    <col min="12" max="12" width="8.5703125" style="2" bestFit="1" customWidth="1"/>
    <col min="13" max="13" width="11" style="1" customWidth="1"/>
    <col min="14" max="14" width="27.5703125" style="1" bestFit="1" customWidth="1"/>
    <col min="15" max="15" width="9.140625" style="1"/>
    <col min="16" max="16" width="1" style="1" bestFit="1" customWidth="1"/>
    <col min="17" max="16384" width="9.140625" style="1"/>
  </cols>
  <sheetData>
    <row r="1" spans="1:16" ht="90" customHeight="1" thickBot="1">
      <c r="A1" s="27"/>
      <c r="B1" s="28"/>
      <c r="C1" s="28"/>
      <c r="D1" s="28"/>
      <c r="E1" s="28"/>
      <c r="F1" s="28"/>
      <c r="G1" s="28"/>
      <c r="H1" s="29"/>
      <c r="I1" s="25" t="s">
        <v>13</v>
      </c>
      <c r="J1" s="25"/>
      <c r="K1" s="25"/>
      <c r="L1" s="26"/>
    </row>
    <row r="2" spans="1:16" ht="77.25" customHeight="1" thickBot="1">
      <c r="A2" s="37" t="s">
        <v>6</v>
      </c>
      <c r="B2" s="38"/>
      <c r="C2" s="38"/>
      <c r="D2" s="38"/>
      <c r="E2" s="38"/>
      <c r="F2" s="38"/>
      <c r="G2" s="38"/>
      <c r="H2" s="39"/>
      <c r="I2" s="40" t="s">
        <v>147</v>
      </c>
      <c r="J2" s="40"/>
      <c r="K2" s="40"/>
      <c r="L2" s="41"/>
      <c r="P2" s="1" t="s">
        <v>8</v>
      </c>
    </row>
    <row r="3" spans="1:16" s="8" customFormat="1" ht="16.5" customHeight="1">
      <c r="A3" s="42" t="s">
        <v>9</v>
      </c>
      <c r="B3" s="43" t="s">
        <v>10</v>
      </c>
      <c r="C3" s="43" t="s">
        <v>42</v>
      </c>
      <c r="D3" s="43" t="s">
        <v>43</v>
      </c>
      <c r="E3" s="43" t="s">
        <v>1</v>
      </c>
      <c r="F3" s="43" t="s">
        <v>7</v>
      </c>
      <c r="G3" s="43" t="s">
        <v>11</v>
      </c>
      <c r="H3" s="44" t="s">
        <v>2</v>
      </c>
      <c r="I3" s="44" t="s">
        <v>3</v>
      </c>
      <c r="J3" s="44" t="s">
        <v>4</v>
      </c>
      <c r="K3" s="44" t="s">
        <v>5</v>
      </c>
      <c r="L3" s="44" t="s">
        <v>12</v>
      </c>
      <c r="M3" s="45" t="s">
        <v>14</v>
      </c>
      <c r="N3" s="35" t="s">
        <v>29</v>
      </c>
    </row>
    <row r="4" spans="1:16" s="8" customFormat="1" ht="16.5" customHeight="1">
      <c r="A4" s="11">
        <v>1</v>
      </c>
      <c r="B4" s="4" t="s">
        <v>44</v>
      </c>
      <c r="C4" s="4" t="s">
        <v>45</v>
      </c>
      <c r="D4" s="4" t="s">
        <v>46</v>
      </c>
      <c r="E4" s="4" t="s">
        <v>15</v>
      </c>
      <c r="F4" s="4" t="s">
        <v>27</v>
      </c>
      <c r="G4" s="4">
        <v>14</v>
      </c>
      <c r="H4" s="5">
        <f>VLOOKUP(F4,[1]Sheet1!$D$18:$E$103,2,FALSE)</f>
        <v>45</v>
      </c>
      <c r="I4" s="5">
        <f>G4*2</f>
        <v>28</v>
      </c>
      <c r="J4" s="5">
        <v>0</v>
      </c>
      <c r="K4" s="5">
        <v>25</v>
      </c>
      <c r="L4" s="5">
        <f>G4*H4+I4+J4+K4</f>
        <v>683</v>
      </c>
      <c r="M4" s="12" t="s">
        <v>18</v>
      </c>
      <c r="N4" s="9" t="s">
        <v>47</v>
      </c>
    </row>
    <row r="5" spans="1:16" s="8" customFormat="1" ht="16.5" customHeight="1">
      <c r="A5" s="11">
        <v>2</v>
      </c>
      <c r="B5" s="4" t="s">
        <v>44</v>
      </c>
      <c r="C5" s="4" t="s">
        <v>48</v>
      </c>
      <c r="D5" s="4" t="s">
        <v>49</v>
      </c>
      <c r="E5" s="4" t="s">
        <v>15</v>
      </c>
      <c r="F5" s="4" t="s">
        <v>50</v>
      </c>
      <c r="G5" s="4">
        <v>12</v>
      </c>
      <c r="H5" s="5">
        <f>VLOOKUP(F5,[1]Sheet1!$D$18:$E$103,2,FALSE)</f>
        <v>90</v>
      </c>
      <c r="I5" s="5">
        <f>G5*2</f>
        <v>24</v>
      </c>
      <c r="J5" s="5">
        <v>120</v>
      </c>
      <c r="K5" s="5">
        <v>25</v>
      </c>
      <c r="L5" s="5">
        <f>G5*H5+I5+J5+K5</f>
        <v>1249</v>
      </c>
      <c r="M5" s="12" t="s">
        <v>18</v>
      </c>
      <c r="N5" s="9" t="s">
        <v>51</v>
      </c>
    </row>
    <row r="6" spans="1:16" s="8" customFormat="1" ht="16.5" customHeight="1">
      <c r="A6" s="11">
        <v>3</v>
      </c>
      <c r="B6" s="4" t="s">
        <v>44</v>
      </c>
      <c r="C6" s="4" t="s">
        <v>52</v>
      </c>
      <c r="D6" s="4" t="s">
        <v>53</v>
      </c>
      <c r="E6" s="4" t="s">
        <v>15</v>
      </c>
      <c r="F6" s="4" t="s">
        <v>22</v>
      </c>
      <c r="G6" s="4">
        <v>7</v>
      </c>
      <c r="H6" s="5">
        <f>VLOOKUP(F6,[1]Sheet1!$D$18:$E$103,2,FALSE)</f>
        <v>70</v>
      </c>
      <c r="I6" s="5">
        <f>G6*2</f>
        <v>14</v>
      </c>
      <c r="J6" s="5">
        <v>70</v>
      </c>
      <c r="K6" s="5">
        <v>25</v>
      </c>
      <c r="L6" s="5">
        <f>G6*H6+I6+J6+K6</f>
        <v>599</v>
      </c>
      <c r="M6" s="12" t="s">
        <v>18</v>
      </c>
      <c r="N6" s="9" t="s">
        <v>37</v>
      </c>
    </row>
    <row r="7" spans="1:16" s="8" customFormat="1" ht="16.5" customHeight="1">
      <c r="A7" s="11">
        <v>4</v>
      </c>
      <c r="B7" s="4" t="s">
        <v>44</v>
      </c>
      <c r="C7" s="4" t="s">
        <v>54</v>
      </c>
      <c r="D7" s="4" t="s">
        <v>55</v>
      </c>
      <c r="E7" s="4" t="s">
        <v>15</v>
      </c>
      <c r="F7" s="4" t="s">
        <v>56</v>
      </c>
      <c r="G7" s="4">
        <v>28</v>
      </c>
      <c r="H7" s="5">
        <f>VLOOKUP(F7,[1]Sheet1!$D$18:$E$103,2,FALSE)</f>
        <v>110</v>
      </c>
      <c r="I7" s="5">
        <f>G7*2</f>
        <v>56</v>
      </c>
      <c r="J7" s="5">
        <v>280</v>
      </c>
      <c r="K7" s="5">
        <v>25</v>
      </c>
      <c r="L7" s="5">
        <f>G7*H7+I7+J7+K7</f>
        <v>3441</v>
      </c>
      <c r="M7" s="12" t="s">
        <v>18</v>
      </c>
      <c r="N7" s="9" t="s">
        <v>57</v>
      </c>
    </row>
    <row r="8" spans="1:16" s="8" customFormat="1" ht="16.5" customHeight="1">
      <c r="A8" s="11">
        <v>5</v>
      </c>
      <c r="B8" s="4" t="s">
        <v>44</v>
      </c>
      <c r="C8" s="4" t="s">
        <v>58</v>
      </c>
      <c r="D8" s="4" t="s">
        <v>59</v>
      </c>
      <c r="E8" s="4" t="s">
        <v>15</v>
      </c>
      <c r="F8" s="4" t="s">
        <v>17</v>
      </c>
      <c r="G8" s="4">
        <v>27</v>
      </c>
      <c r="H8" s="5">
        <f>VLOOKUP(F8,[1]Sheet1!$D$18:$E$103,2,FALSE)</f>
        <v>85</v>
      </c>
      <c r="I8" s="5">
        <f>G8*2</f>
        <v>54</v>
      </c>
      <c r="J8" s="5">
        <v>270</v>
      </c>
      <c r="K8" s="5">
        <v>25</v>
      </c>
      <c r="L8" s="5">
        <f>G8*H8+I8+J8+K8</f>
        <v>2644</v>
      </c>
      <c r="M8" s="12" t="s">
        <v>18</v>
      </c>
      <c r="N8" s="9" t="s">
        <v>31</v>
      </c>
    </row>
    <row r="9" spans="1:16" s="8" customFormat="1" ht="16.5" customHeight="1">
      <c r="A9" s="11">
        <v>6</v>
      </c>
      <c r="B9" s="4" t="s">
        <v>44</v>
      </c>
      <c r="C9" s="4" t="s">
        <v>60</v>
      </c>
      <c r="D9" s="4" t="s">
        <v>61</v>
      </c>
      <c r="E9" s="4" t="s">
        <v>15</v>
      </c>
      <c r="F9" s="4" t="s">
        <v>62</v>
      </c>
      <c r="G9" s="4">
        <v>10</v>
      </c>
      <c r="H9" s="5">
        <f>VLOOKUP(F9,[1]Sheet1!$D$18:$E$103,2,FALSE)</f>
        <v>90</v>
      </c>
      <c r="I9" s="5">
        <f>G9*2</f>
        <v>20</v>
      </c>
      <c r="J9" s="5">
        <v>100</v>
      </c>
      <c r="K9" s="5">
        <v>25</v>
      </c>
      <c r="L9" s="5">
        <f>G9*H9+I9+J9+K9</f>
        <v>1045</v>
      </c>
      <c r="M9" s="12" t="s">
        <v>18</v>
      </c>
      <c r="N9" s="9" t="s">
        <v>63</v>
      </c>
    </row>
    <row r="10" spans="1:16" s="8" customFormat="1" ht="16.5" customHeight="1">
      <c r="A10" s="11">
        <v>7</v>
      </c>
      <c r="B10" s="4" t="s">
        <v>64</v>
      </c>
      <c r="C10" s="4" t="s">
        <v>65</v>
      </c>
      <c r="D10" s="4" t="s">
        <v>66</v>
      </c>
      <c r="E10" s="4" t="s">
        <v>15</v>
      </c>
      <c r="F10" s="4" t="s">
        <v>21</v>
      </c>
      <c r="G10" s="4">
        <v>44</v>
      </c>
      <c r="H10" s="5">
        <f>VLOOKUP(F10,[1]Sheet1!$D$18:$E$103,2,FALSE)</f>
        <v>45</v>
      </c>
      <c r="I10" s="5">
        <f>G10*2</f>
        <v>88</v>
      </c>
      <c r="J10" s="5">
        <v>0</v>
      </c>
      <c r="K10" s="5">
        <v>25</v>
      </c>
      <c r="L10" s="5">
        <f>G10*H10+I10+J10+K10</f>
        <v>2093</v>
      </c>
      <c r="M10" s="12" t="s">
        <v>18</v>
      </c>
      <c r="N10" s="9" t="s">
        <v>33</v>
      </c>
    </row>
    <row r="11" spans="1:16" s="8" customFormat="1" ht="16.5" customHeight="1">
      <c r="A11" s="11">
        <v>8</v>
      </c>
      <c r="B11" s="4" t="s">
        <v>67</v>
      </c>
      <c r="C11" s="4" t="s">
        <v>68</v>
      </c>
      <c r="D11" s="4" t="s">
        <v>69</v>
      </c>
      <c r="E11" s="4" t="s">
        <v>15</v>
      </c>
      <c r="F11" s="4" t="s">
        <v>70</v>
      </c>
      <c r="G11" s="4">
        <v>31</v>
      </c>
      <c r="H11" s="5">
        <f>VLOOKUP(F11,[1]Sheet1!$D$18:$E$103,2,FALSE)</f>
        <v>75</v>
      </c>
      <c r="I11" s="5">
        <f>G11*2</f>
        <v>62</v>
      </c>
      <c r="J11" s="5">
        <v>310</v>
      </c>
      <c r="K11" s="5">
        <v>25</v>
      </c>
      <c r="L11" s="5">
        <f>G11*H11+I11+J11+K11</f>
        <v>2722</v>
      </c>
      <c r="M11" s="12" t="s">
        <v>18</v>
      </c>
      <c r="N11" s="9" t="s">
        <v>71</v>
      </c>
    </row>
    <row r="12" spans="1:16" s="8" customFormat="1" ht="16.5" customHeight="1">
      <c r="A12" s="11">
        <v>9</v>
      </c>
      <c r="B12" s="4" t="s">
        <v>72</v>
      </c>
      <c r="C12" s="4" t="s">
        <v>73</v>
      </c>
      <c r="D12" s="4" t="s">
        <v>74</v>
      </c>
      <c r="E12" s="4" t="s">
        <v>15</v>
      </c>
      <c r="F12" s="4" t="s">
        <v>75</v>
      </c>
      <c r="G12" s="4">
        <v>12</v>
      </c>
      <c r="H12" s="5">
        <f>VLOOKUP(F12,[1]Sheet1!$D$18:$E$103,2,FALSE)</f>
        <v>45</v>
      </c>
      <c r="I12" s="5">
        <f>G12*2</f>
        <v>24</v>
      </c>
      <c r="J12" s="5">
        <v>0</v>
      </c>
      <c r="K12" s="5">
        <v>25</v>
      </c>
      <c r="L12" s="5">
        <f>G12*H12+I12+J12+K12</f>
        <v>589</v>
      </c>
      <c r="M12" s="12" t="s">
        <v>18</v>
      </c>
      <c r="N12" s="9" t="s">
        <v>76</v>
      </c>
    </row>
    <row r="13" spans="1:16" s="8" customFormat="1" ht="16.5" customHeight="1">
      <c r="A13" s="11">
        <v>10</v>
      </c>
      <c r="B13" s="4" t="s">
        <v>77</v>
      </c>
      <c r="C13" s="4" t="s">
        <v>78</v>
      </c>
      <c r="D13" s="4" t="s">
        <v>79</v>
      </c>
      <c r="E13" s="4" t="s">
        <v>15</v>
      </c>
      <c r="F13" s="4" t="s">
        <v>20</v>
      </c>
      <c r="G13" s="4">
        <v>14</v>
      </c>
      <c r="H13" s="5">
        <f>VLOOKUP(F13,[1]Sheet1!$D$18:$E$103,2,FALSE)</f>
        <v>80</v>
      </c>
      <c r="I13" s="5">
        <f>G13*2</f>
        <v>28</v>
      </c>
      <c r="J13" s="5">
        <v>140</v>
      </c>
      <c r="K13" s="5">
        <v>25</v>
      </c>
      <c r="L13" s="5">
        <f>G13*H13+I13+J13+K13</f>
        <v>1313</v>
      </c>
      <c r="M13" s="12" t="s">
        <v>18</v>
      </c>
      <c r="N13" s="9" t="s">
        <v>30</v>
      </c>
    </row>
    <row r="14" spans="1:16" s="8" customFormat="1" ht="16.5" customHeight="1">
      <c r="A14" s="11">
        <v>11</v>
      </c>
      <c r="B14" s="4" t="s">
        <v>80</v>
      </c>
      <c r="C14" s="4" t="s">
        <v>81</v>
      </c>
      <c r="D14" s="4" t="s">
        <v>82</v>
      </c>
      <c r="E14" s="4" t="s">
        <v>15</v>
      </c>
      <c r="F14" s="4" t="s">
        <v>83</v>
      </c>
      <c r="G14" s="4">
        <v>8</v>
      </c>
      <c r="H14" s="5">
        <f>VLOOKUP(F14,[1]Sheet1!$D$18:$E$103,2,FALSE)</f>
        <v>45</v>
      </c>
      <c r="I14" s="5">
        <f>G14*2</f>
        <v>16</v>
      </c>
      <c r="J14" s="5">
        <v>0</v>
      </c>
      <c r="K14" s="5">
        <v>25</v>
      </c>
      <c r="L14" s="5">
        <f>G14*H14+I14+J14+K14</f>
        <v>401</v>
      </c>
      <c r="M14" s="12" t="s">
        <v>18</v>
      </c>
      <c r="N14" s="9" t="s">
        <v>84</v>
      </c>
    </row>
    <row r="15" spans="1:16" s="8" customFormat="1" ht="16.5" customHeight="1">
      <c r="A15" s="11">
        <v>12</v>
      </c>
      <c r="B15" s="4" t="s">
        <v>80</v>
      </c>
      <c r="C15" s="4" t="s">
        <v>85</v>
      </c>
      <c r="D15" s="4" t="s">
        <v>86</v>
      </c>
      <c r="E15" s="4" t="s">
        <v>15</v>
      </c>
      <c r="F15" s="4" t="s">
        <v>19</v>
      </c>
      <c r="G15" s="4">
        <v>5</v>
      </c>
      <c r="H15" s="5">
        <f>VLOOKUP(F15,[1]Sheet1!$D$18:$E$103,2,FALSE)</f>
        <v>100</v>
      </c>
      <c r="I15" s="5">
        <f>G15*2</f>
        <v>10</v>
      </c>
      <c r="J15" s="5">
        <v>50</v>
      </c>
      <c r="K15" s="5">
        <v>25</v>
      </c>
      <c r="L15" s="5">
        <f>G15*H15+I15+J15+K15</f>
        <v>585</v>
      </c>
      <c r="M15" s="12" t="s">
        <v>18</v>
      </c>
      <c r="N15" s="9" t="s">
        <v>32</v>
      </c>
    </row>
    <row r="16" spans="1:16" s="8" customFormat="1" ht="16.5" customHeight="1">
      <c r="A16" s="11">
        <v>13</v>
      </c>
      <c r="B16" s="4" t="s">
        <v>87</v>
      </c>
      <c r="C16" s="4" t="s">
        <v>88</v>
      </c>
      <c r="D16" s="4" t="s">
        <v>89</v>
      </c>
      <c r="E16" s="4" t="s">
        <v>15</v>
      </c>
      <c r="F16" s="4" t="s">
        <v>90</v>
      </c>
      <c r="G16" s="4">
        <v>1</v>
      </c>
      <c r="H16" s="5">
        <f>VLOOKUP(F16,[1]Sheet1!$D$18:$F$103,3,FALSE)</f>
        <v>90</v>
      </c>
      <c r="I16" s="5">
        <f>G16*2</f>
        <v>2</v>
      </c>
      <c r="J16" s="5">
        <v>10</v>
      </c>
      <c r="K16" s="5"/>
      <c r="L16" s="5">
        <f>G16*H16+I16+J16+K16</f>
        <v>102</v>
      </c>
      <c r="M16" s="12" t="s">
        <v>16</v>
      </c>
      <c r="N16" s="9" t="s">
        <v>91</v>
      </c>
    </row>
    <row r="17" spans="1:14" s="8" customFormat="1" ht="16.5" customHeight="1">
      <c r="A17" s="11"/>
      <c r="B17" s="4" t="s">
        <v>87</v>
      </c>
      <c r="C17" s="4" t="s">
        <v>88</v>
      </c>
      <c r="D17" s="4" t="s">
        <v>89</v>
      </c>
      <c r="E17" s="4" t="s">
        <v>15</v>
      </c>
      <c r="F17" s="4" t="s">
        <v>90</v>
      </c>
      <c r="G17" s="4">
        <v>1</v>
      </c>
      <c r="H17" s="5">
        <f>VLOOKUP(F17,[1]Sheet1!$D$18:$E$103,2,FALSE)</f>
        <v>80</v>
      </c>
      <c r="I17" s="5">
        <f>G17*2</f>
        <v>2</v>
      </c>
      <c r="J17" s="5">
        <v>10</v>
      </c>
      <c r="K17" s="5"/>
      <c r="L17" s="5">
        <f>G17*H17+I17+J17+K17</f>
        <v>92</v>
      </c>
      <c r="M17" s="12" t="s">
        <v>18</v>
      </c>
      <c r="N17" s="9" t="s">
        <v>91</v>
      </c>
    </row>
    <row r="18" spans="1:14" s="8" customFormat="1" ht="16.5" customHeight="1">
      <c r="A18" s="11"/>
      <c r="B18" s="4" t="s">
        <v>87</v>
      </c>
      <c r="C18" s="4" t="s">
        <v>88</v>
      </c>
      <c r="D18" s="4" t="s">
        <v>89</v>
      </c>
      <c r="E18" s="4" t="s">
        <v>15</v>
      </c>
      <c r="F18" s="4" t="s">
        <v>90</v>
      </c>
      <c r="G18" s="4">
        <v>2</v>
      </c>
      <c r="H18" s="5">
        <v>105</v>
      </c>
      <c r="I18" s="5">
        <f>G18*2</f>
        <v>4</v>
      </c>
      <c r="J18" s="5">
        <v>20</v>
      </c>
      <c r="K18" s="5">
        <v>25</v>
      </c>
      <c r="L18" s="5">
        <f>G18*H18+I18+J18+K18</f>
        <v>259</v>
      </c>
      <c r="M18" s="12" t="s">
        <v>26</v>
      </c>
      <c r="N18" s="9" t="s">
        <v>91</v>
      </c>
    </row>
    <row r="19" spans="1:14" s="8" customFormat="1" ht="16.5" customHeight="1">
      <c r="A19" s="11">
        <v>14</v>
      </c>
      <c r="B19" s="4" t="s">
        <v>87</v>
      </c>
      <c r="C19" s="4" t="s">
        <v>92</v>
      </c>
      <c r="D19" s="4" t="s">
        <v>93</v>
      </c>
      <c r="E19" s="4" t="s">
        <v>15</v>
      </c>
      <c r="F19" s="4" t="s">
        <v>20</v>
      </c>
      <c r="G19" s="4">
        <v>10</v>
      </c>
      <c r="H19" s="5">
        <f>VLOOKUP(F19,[1]Sheet1!$D$18:$E$103,2,FALSE)</f>
        <v>80</v>
      </c>
      <c r="I19" s="5">
        <f>G19*2</f>
        <v>20</v>
      </c>
      <c r="J19" s="5">
        <v>100</v>
      </c>
      <c r="K19" s="5">
        <v>25</v>
      </c>
      <c r="L19" s="5">
        <f>G19*H19+I19+J19+K19</f>
        <v>945</v>
      </c>
      <c r="M19" s="12" t="s">
        <v>18</v>
      </c>
      <c r="N19" s="9" t="s">
        <v>39</v>
      </c>
    </row>
    <row r="20" spans="1:14" s="8" customFormat="1" ht="16.5" customHeight="1">
      <c r="A20" s="11">
        <v>15</v>
      </c>
      <c r="B20" s="4" t="s">
        <v>87</v>
      </c>
      <c r="C20" s="4" t="s">
        <v>94</v>
      </c>
      <c r="D20" s="4" t="s">
        <v>95</v>
      </c>
      <c r="E20" s="4" t="s">
        <v>15</v>
      </c>
      <c r="F20" s="4" t="s">
        <v>96</v>
      </c>
      <c r="G20" s="4">
        <v>17</v>
      </c>
      <c r="H20" s="5">
        <f>VLOOKUP(F20,[1]Sheet1!$D$18:$E$103,2,FALSE)</f>
        <v>95</v>
      </c>
      <c r="I20" s="5">
        <f>G20*2</f>
        <v>34</v>
      </c>
      <c r="J20" s="5">
        <v>170</v>
      </c>
      <c r="K20" s="5">
        <v>25</v>
      </c>
      <c r="L20" s="5">
        <f>G20*H20+I20+J20+K20</f>
        <v>1844</v>
      </c>
      <c r="M20" s="12" t="s">
        <v>18</v>
      </c>
      <c r="N20" s="9" t="s">
        <v>97</v>
      </c>
    </row>
    <row r="21" spans="1:14" s="8" customFormat="1" ht="16.5" customHeight="1">
      <c r="A21" s="11">
        <v>16</v>
      </c>
      <c r="B21" s="4" t="s">
        <v>98</v>
      </c>
      <c r="C21" s="4" t="s">
        <v>99</v>
      </c>
      <c r="D21" s="4" t="s">
        <v>100</v>
      </c>
      <c r="E21" s="4" t="s">
        <v>15</v>
      </c>
      <c r="F21" s="4" t="s">
        <v>24</v>
      </c>
      <c r="G21" s="4">
        <v>20</v>
      </c>
      <c r="H21" s="5">
        <f>VLOOKUP(F21,[1]Sheet1!$D$18:$E$103,2,FALSE)</f>
        <v>45</v>
      </c>
      <c r="I21" s="5">
        <f>G21*2</f>
        <v>40</v>
      </c>
      <c r="J21" s="5">
        <v>0</v>
      </c>
      <c r="K21" s="5">
        <v>25</v>
      </c>
      <c r="L21" s="5">
        <f>G21*H21+I21+J21+K21</f>
        <v>965</v>
      </c>
      <c r="M21" s="12" t="s">
        <v>18</v>
      </c>
      <c r="N21" s="9" t="s">
        <v>36</v>
      </c>
    </row>
    <row r="22" spans="1:14" s="8" customFormat="1" ht="16.5" customHeight="1">
      <c r="A22" s="11">
        <v>17</v>
      </c>
      <c r="B22" s="4" t="s">
        <v>98</v>
      </c>
      <c r="C22" s="4" t="s">
        <v>101</v>
      </c>
      <c r="D22" s="4" t="s">
        <v>102</v>
      </c>
      <c r="E22" s="4" t="s">
        <v>15</v>
      </c>
      <c r="F22" s="4" t="s">
        <v>103</v>
      </c>
      <c r="G22" s="4">
        <v>11</v>
      </c>
      <c r="H22" s="5">
        <f>VLOOKUP(F22,[1]Sheet1!$D$18:$E$103,2,FALSE)</f>
        <v>45</v>
      </c>
      <c r="I22" s="5">
        <f>G22*2</f>
        <v>22</v>
      </c>
      <c r="J22" s="5">
        <v>0</v>
      </c>
      <c r="K22" s="5">
        <v>25</v>
      </c>
      <c r="L22" s="5">
        <f>G22*H22+I22+J22+K22</f>
        <v>542</v>
      </c>
      <c r="M22" s="12" t="s">
        <v>18</v>
      </c>
      <c r="N22" s="9" t="s">
        <v>104</v>
      </c>
    </row>
    <row r="23" spans="1:14" s="8" customFormat="1" ht="16.5" customHeight="1">
      <c r="A23" s="11">
        <v>18</v>
      </c>
      <c r="B23" s="4" t="s">
        <v>98</v>
      </c>
      <c r="C23" s="4" t="s">
        <v>105</v>
      </c>
      <c r="D23" s="4" t="s">
        <v>106</v>
      </c>
      <c r="E23" s="4" t="s">
        <v>15</v>
      </c>
      <c r="F23" s="4" t="s">
        <v>62</v>
      </c>
      <c r="G23" s="4">
        <v>13</v>
      </c>
      <c r="H23" s="5">
        <f>VLOOKUP(F23,[1]Sheet1!$D$18:$E$103,2,FALSE)</f>
        <v>90</v>
      </c>
      <c r="I23" s="5">
        <f>G23*2</f>
        <v>26</v>
      </c>
      <c r="J23" s="5">
        <v>130</v>
      </c>
      <c r="K23" s="5">
        <v>25</v>
      </c>
      <c r="L23" s="5">
        <f>G23*H23+I23+J23+K23</f>
        <v>1351</v>
      </c>
      <c r="M23" s="12" t="s">
        <v>18</v>
      </c>
      <c r="N23" s="9" t="s">
        <v>107</v>
      </c>
    </row>
    <row r="24" spans="1:14" s="8" customFormat="1" ht="16.5" customHeight="1">
      <c r="A24" s="46">
        <v>19</v>
      </c>
      <c r="B24" s="4" t="s">
        <v>108</v>
      </c>
      <c r="C24" s="4" t="s">
        <v>109</v>
      </c>
      <c r="D24" s="4" t="s">
        <v>110</v>
      </c>
      <c r="E24" s="4" t="s">
        <v>15</v>
      </c>
      <c r="F24" s="4" t="s">
        <v>28</v>
      </c>
      <c r="G24" s="4">
        <v>6</v>
      </c>
      <c r="H24" s="5">
        <f>VLOOKUP(F24,[1]Sheet1!$D$18:$E$103,2,FALSE)</f>
        <v>45</v>
      </c>
      <c r="I24" s="5">
        <f>G24*2</f>
        <v>12</v>
      </c>
      <c r="J24" s="5">
        <v>0</v>
      </c>
      <c r="K24" s="5">
        <v>25</v>
      </c>
      <c r="L24" s="5">
        <f>G24*H24+I24+J24+K24</f>
        <v>307</v>
      </c>
      <c r="M24" s="12" t="s">
        <v>18</v>
      </c>
      <c r="N24" s="9" t="s">
        <v>38</v>
      </c>
    </row>
    <row r="25" spans="1:14" s="8" customFormat="1" ht="16.5" customHeight="1">
      <c r="A25" s="11">
        <v>20</v>
      </c>
      <c r="B25" s="4" t="s">
        <v>108</v>
      </c>
      <c r="C25" s="4" t="s">
        <v>111</v>
      </c>
      <c r="D25" s="4" t="s">
        <v>112</v>
      </c>
      <c r="E25" s="4" t="s">
        <v>15</v>
      </c>
      <c r="F25" s="4" t="s">
        <v>23</v>
      </c>
      <c r="G25" s="4">
        <v>4</v>
      </c>
      <c r="H25" s="5">
        <f>VLOOKUP(F25,[1]Sheet1!$D$18:$F$103,3,FALSE)</f>
        <v>125</v>
      </c>
      <c r="I25" s="5">
        <f>G25*2</f>
        <v>8</v>
      </c>
      <c r="J25" s="5">
        <v>40</v>
      </c>
      <c r="K25" s="5"/>
      <c r="L25" s="5">
        <f>G25*H25+I25+J25+K25</f>
        <v>548</v>
      </c>
      <c r="M25" s="12" t="s">
        <v>16</v>
      </c>
      <c r="N25" s="9" t="s">
        <v>40</v>
      </c>
    </row>
    <row r="26" spans="1:14" s="8" customFormat="1" ht="16.5" customHeight="1">
      <c r="A26" s="11"/>
      <c r="B26" s="4" t="s">
        <v>108</v>
      </c>
      <c r="C26" s="4" t="s">
        <v>111</v>
      </c>
      <c r="D26" s="4" t="s">
        <v>112</v>
      </c>
      <c r="E26" s="4" t="s">
        <v>15</v>
      </c>
      <c r="F26" s="4" t="s">
        <v>23</v>
      </c>
      <c r="G26" s="4">
        <v>6</v>
      </c>
      <c r="H26" s="5">
        <f>VLOOKUP(F26,[1]Sheet1!$D$18:$E$103,2,FALSE)</f>
        <v>115</v>
      </c>
      <c r="I26" s="5">
        <f>G26*2</f>
        <v>12</v>
      </c>
      <c r="J26" s="5">
        <v>60</v>
      </c>
      <c r="K26" s="5">
        <v>25</v>
      </c>
      <c r="L26" s="5">
        <f>G26*H26+I26+J26+K26</f>
        <v>787</v>
      </c>
      <c r="M26" s="12" t="s">
        <v>18</v>
      </c>
      <c r="N26" s="9" t="s">
        <v>40</v>
      </c>
    </row>
    <row r="27" spans="1:14" s="8" customFormat="1" ht="16.5" customHeight="1">
      <c r="A27" s="11">
        <v>21</v>
      </c>
      <c r="B27" s="4" t="s">
        <v>113</v>
      </c>
      <c r="C27" s="4" t="s">
        <v>114</v>
      </c>
      <c r="D27" s="4" t="s">
        <v>115</v>
      </c>
      <c r="E27" s="4" t="s">
        <v>15</v>
      </c>
      <c r="F27" s="4" t="s">
        <v>20</v>
      </c>
      <c r="G27" s="4">
        <v>9</v>
      </c>
      <c r="H27" s="5">
        <f>VLOOKUP(F27,[1]Sheet1!$D$18:$E$103,2,FALSE)</f>
        <v>80</v>
      </c>
      <c r="I27" s="5">
        <f>G27*2</f>
        <v>18</v>
      </c>
      <c r="J27" s="5">
        <v>90</v>
      </c>
      <c r="K27" s="5">
        <v>25</v>
      </c>
      <c r="L27" s="5">
        <f>G27*H27+I27+J27+K27</f>
        <v>853</v>
      </c>
      <c r="M27" s="12" t="s">
        <v>18</v>
      </c>
      <c r="N27" s="9" t="s">
        <v>30</v>
      </c>
    </row>
    <row r="28" spans="1:14" s="8" customFormat="1" ht="16.5" customHeight="1">
      <c r="A28" s="11">
        <v>22</v>
      </c>
      <c r="B28" s="4" t="s">
        <v>116</v>
      </c>
      <c r="C28" s="4" t="s">
        <v>117</v>
      </c>
      <c r="D28" s="4" t="s">
        <v>118</v>
      </c>
      <c r="E28" s="4" t="s">
        <v>15</v>
      </c>
      <c r="F28" s="4" t="s">
        <v>25</v>
      </c>
      <c r="G28" s="4">
        <v>37</v>
      </c>
      <c r="H28" s="5">
        <f>VLOOKUP(F28,[1]Sheet1!$D$18:$E$103,2,FALSE)</f>
        <v>45</v>
      </c>
      <c r="I28" s="5">
        <f>G28*2</f>
        <v>74</v>
      </c>
      <c r="J28" s="5">
        <v>0</v>
      </c>
      <c r="K28" s="5">
        <v>25</v>
      </c>
      <c r="L28" s="5">
        <f>G28*H28+I28+J28+K28</f>
        <v>1764</v>
      </c>
      <c r="M28" s="12" t="s">
        <v>18</v>
      </c>
      <c r="N28" s="9" t="s">
        <v>35</v>
      </c>
    </row>
    <row r="29" spans="1:14" s="8" customFormat="1" ht="16.5" customHeight="1">
      <c r="A29" s="11">
        <v>23</v>
      </c>
      <c r="B29" s="4" t="s">
        <v>116</v>
      </c>
      <c r="C29" s="4" t="s">
        <v>119</v>
      </c>
      <c r="D29" s="4" t="s">
        <v>120</v>
      </c>
      <c r="E29" s="4" t="s">
        <v>15</v>
      </c>
      <c r="F29" s="4" t="s">
        <v>121</v>
      </c>
      <c r="G29" s="4">
        <v>31</v>
      </c>
      <c r="H29" s="5">
        <f>VLOOKUP(F29,[1]Sheet1!$D$18:$E$103,2,FALSE)</f>
        <v>45</v>
      </c>
      <c r="I29" s="5">
        <f>G29*2</f>
        <v>62</v>
      </c>
      <c r="J29" s="5">
        <v>0</v>
      </c>
      <c r="K29" s="5">
        <v>25</v>
      </c>
      <c r="L29" s="5">
        <f>G29*H29+I29+J29+K29</f>
        <v>1482</v>
      </c>
      <c r="M29" s="12" t="s">
        <v>18</v>
      </c>
      <c r="N29" s="9" t="s">
        <v>122</v>
      </c>
    </row>
    <row r="30" spans="1:14" s="8" customFormat="1" ht="16.5" customHeight="1">
      <c r="A30" s="11">
        <v>24</v>
      </c>
      <c r="B30" s="4" t="s">
        <v>116</v>
      </c>
      <c r="C30" s="4" t="s">
        <v>123</v>
      </c>
      <c r="D30" s="4" t="s">
        <v>124</v>
      </c>
      <c r="E30" s="4" t="s">
        <v>15</v>
      </c>
      <c r="F30" s="4" t="s">
        <v>22</v>
      </c>
      <c r="G30" s="4">
        <v>12</v>
      </c>
      <c r="H30" s="5">
        <f>VLOOKUP(F30,[1]Sheet1!$D$18:$E$103,2,FALSE)</f>
        <v>70</v>
      </c>
      <c r="I30" s="5">
        <f>G30*2</f>
        <v>24</v>
      </c>
      <c r="J30" s="5">
        <v>120</v>
      </c>
      <c r="K30" s="5">
        <v>25</v>
      </c>
      <c r="L30" s="5">
        <f>G30*H30+I30+J30+K30</f>
        <v>1009</v>
      </c>
      <c r="M30" s="12" t="s">
        <v>18</v>
      </c>
      <c r="N30" s="9" t="s">
        <v>37</v>
      </c>
    </row>
    <row r="31" spans="1:14" s="8" customFormat="1" ht="16.5" customHeight="1">
      <c r="A31" s="11">
        <v>25</v>
      </c>
      <c r="B31" s="4" t="s">
        <v>125</v>
      </c>
      <c r="C31" s="4" t="s">
        <v>126</v>
      </c>
      <c r="D31" s="4" t="s">
        <v>127</v>
      </c>
      <c r="E31" s="4" t="s">
        <v>15</v>
      </c>
      <c r="F31" s="4" t="s">
        <v>27</v>
      </c>
      <c r="G31" s="4">
        <v>5</v>
      </c>
      <c r="H31" s="5">
        <f>VLOOKUP(F31,[1]Sheet1!$D$18:$E$103,2,FALSE)</f>
        <v>45</v>
      </c>
      <c r="I31" s="5">
        <f>G31*2</f>
        <v>10</v>
      </c>
      <c r="J31" s="5">
        <v>0</v>
      </c>
      <c r="K31" s="5">
        <v>25</v>
      </c>
      <c r="L31" s="5">
        <f>G31*H31+I31+J31+K31</f>
        <v>260</v>
      </c>
      <c r="M31" s="12" t="s">
        <v>18</v>
      </c>
      <c r="N31" s="9" t="s">
        <v>34</v>
      </c>
    </row>
    <row r="32" spans="1:14" s="8" customFormat="1" ht="16.5" customHeight="1">
      <c r="A32" s="11">
        <v>26</v>
      </c>
      <c r="B32" s="33" t="s">
        <v>125</v>
      </c>
      <c r="C32" s="33" t="s">
        <v>128</v>
      </c>
      <c r="D32" s="33" t="s">
        <v>129</v>
      </c>
      <c r="E32" s="33" t="s">
        <v>15</v>
      </c>
      <c r="F32" s="33" t="s">
        <v>130</v>
      </c>
      <c r="G32" s="33">
        <v>11</v>
      </c>
      <c r="H32" s="34">
        <v>70</v>
      </c>
      <c r="I32" s="34">
        <f>G32*2</f>
        <v>22</v>
      </c>
      <c r="J32" s="34">
        <v>110</v>
      </c>
      <c r="K32" s="34">
        <v>25</v>
      </c>
      <c r="L32" s="34">
        <f>G32*H32+I32+J32+K32</f>
        <v>927</v>
      </c>
      <c r="M32" s="47" t="s">
        <v>18</v>
      </c>
      <c r="N32" s="36" t="s">
        <v>131</v>
      </c>
    </row>
    <row r="33" spans="1:14" s="8" customFormat="1" ht="16.5" customHeight="1">
      <c r="A33" s="11">
        <v>27</v>
      </c>
      <c r="B33" s="4" t="s">
        <v>132</v>
      </c>
      <c r="C33" s="4" t="s">
        <v>133</v>
      </c>
      <c r="D33" s="4" t="s">
        <v>134</v>
      </c>
      <c r="E33" s="4" t="s">
        <v>15</v>
      </c>
      <c r="F33" s="4" t="s">
        <v>135</v>
      </c>
      <c r="G33" s="4">
        <v>24</v>
      </c>
      <c r="H33" s="5">
        <f>VLOOKUP(F33,[1]Sheet1!$D$18:$E$103,2,FALSE)</f>
        <v>90</v>
      </c>
      <c r="I33" s="5">
        <f>G33*2</f>
        <v>48</v>
      </c>
      <c r="J33" s="5">
        <v>240</v>
      </c>
      <c r="K33" s="5">
        <v>25</v>
      </c>
      <c r="L33" s="5">
        <f>G33*H33+I33+J33+K33</f>
        <v>2473</v>
      </c>
      <c r="M33" s="12" t="s">
        <v>18</v>
      </c>
      <c r="N33" s="9" t="s">
        <v>136</v>
      </c>
    </row>
    <row r="34" spans="1:14" s="8" customFormat="1" ht="16.5" customHeight="1">
      <c r="A34" s="11">
        <v>28</v>
      </c>
      <c r="B34" s="4" t="s">
        <v>137</v>
      </c>
      <c r="C34" s="4" t="s">
        <v>138</v>
      </c>
      <c r="D34" s="4" t="s">
        <v>139</v>
      </c>
      <c r="E34" s="4" t="s">
        <v>15</v>
      </c>
      <c r="F34" s="4" t="s">
        <v>62</v>
      </c>
      <c r="G34" s="4">
        <v>10</v>
      </c>
      <c r="H34" s="5">
        <f>VLOOKUP(F34,[1]Sheet1!$D$18:$F$103,3,FALSE)</f>
        <v>100</v>
      </c>
      <c r="I34" s="5">
        <f>G34*2</f>
        <v>20</v>
      </c>
      <c r="J34" s="5">
        <v>100</v>
      </c>
      <c r="K34" s="5"/>
      <c r="L34" s="5">
        <f>G34*H34+I34+J34+K34</f>
        <v>1120</v>
      </c>
      <c r="M34" s="12" t="s">
        <v>16</v>
      </c>
      <c r="N34" s="9" t="s">
        <v>107</v>
      </c>
    </row>
    <row r="35" spans="1:14" s="8" customFormat="1" ht="16.5" customHeight="1">
      <c r="A35" s="11"/>
      <c r="B35" s="4" t="s">
        <v>137</v>
      </c>
      <c r="C35" s="4" t="s">
        <v>138</v>
      </c>
      <c r="D35" s="4" t="s">
        <v>139</v>
      </c>
      <c r="E35" s="4" t="s">
        <v>15</v>
      </c>
      <c r="F35" s="4" t="s">
        <v>62</v>
      </c>
      <c r="G35" s="4">
        <v>1</v>
      </c>
      <c r="H35" s="5">
        <f>VLOOKUP(F35,[1]Sheet1!$D$18:$E$103,2,FALSE)</f>
        <v>90</v>
      </c>
      <c r="I35" s="5">
        <f>G35*2</f>
        <v>2</v>
      </c>
      <c r="J35" s="5">
        <v>10</v>
      </c>
      <c r="K35" s="5">
        <v>25</v>
      </c>
      <c r="L35" s="5">
        <f>G35*H35+I35+J35+K35</f>
        <v>127</v>
      </c>
      <c r="M35" s="12" t="s">
        <v>18</v>
      </c>
      <c r="N35" s="9" t="s">
        <v>107</v>
      </c>
    </row>
    <row r="36" spans="1:14" s="8" customFormat="1" ht="16.5" customHeight="1">
      <c r="A36" s="11">
        <v>29</v>
      </c>
      <c r="B36" s="4" t="s">
        <v>137</v>
      </c>
      <c r="C36" s="4" t="s">
        <v>140</v>
      </c>
      <c r="D36" s="4" t="s">
        <v>141</v>
      </c>
      <c r="E36" s="4" t="s">
        <v>15</v>
      </c>
      <c r="F36" s="4" t="s">
        <v>142</v>
      </c>
      <c r="G36" s="4">
        <v>6</v>
      </c>
      <c r="H36" s="5">
        <f>VLOOKUP(F36,[1]Sheet1!$D$18:$E$103,2,FALSE)</f>
        <v>80</v>
      </c>
      <c r="I36" s="5">
        <f>G36*2</f>
        <v>12</v>
      </c>
      <c r="J36" s="5">
        <v>60</v>
      </c>
      <c r="K36" s="5">
        <v>25</v>
      </c>
      <c r="L36" s="5">
        <f>G36*H36+I36+J36+K36</f>
        <v>577</v>
      </c>
      <c r="M36" s="12" t="s">
        <v>18</v>
      </c>
      <c r="N36" s="9" t="s">
        <v>143</v>
      </c>
    </row>
    <row r="37" spans="1:14" s="8" customFormat="1" ht="16.5" customHeight="1" thickBot="1">
      <c r="A37" s="13">
        <v>30</v>
      </c>
      <c r="B37" s="14" t="s">
        <v>137</v>
      </c>
      <c r="C37" s="14" t="s">
        <v>144</v>
      </c>
      <c r="D37" s="14" t="s">
        <v>145</v>
      </c>
      <c r="E37" s="14" t="s">
        <v>15</v>
      </c>
      <c r="F37" s="14" t="s">
        <v>50</v>
      </c>
      <c r="G37" s="14">
        <v>26</v>
      </c>
      <c r="H37" s="15">
        <f>VLOOKUP(F37,[1]Sheet1!$D$18:$E$103,2,FALSE)</f>
        <v>90</v>
      </c>
      <c r="I37" s="15">
        <f>G37*2</f>
        <v>52</v>
      </c>
      <c r="J37" s="15">
        <v>260</v>
      </c>
      <c r="K37" s="15">
        <v>25</v>
      </c>
      <c r="L37" s="15">
        <f>G37*H37+I37+J37+K37</f>
        <v>2677</v>
      </c>
      <c r="M37" s="16" t="s">
        <v>18</v>
      </c>
      <c r="N37" s="9" t="s">
        <v>51</v>
      </c>
    </row>
    <row r="38" spans="1:14" s="8" customFormat="1" ht="16.5" customHeight="1" thickBot="1">
      <c r="A38" s="30" t="s">
        <v>146</v>
      </c>
      <c r="B38" s="31"/>
      <c r="C38" s="31"/>
      <c r="D38" s="31"/>
      <c r="E38" s="31"/>
      <c r="F38" s="31"/>
      <c r="G38" s="31"/>
      <c r="H38" s="31"/>
      <c r="I38" s="31"/>
      <c r="J38" s="31"/>
      <c r="K38" s="32"/>
      <c r="L38" s="18">
        <f>ROUND(SUM(L4:L37),0)</f>
        <v>38375</v>
      </c>
      <c r="M38" s="10"/>
      <c r="N38" s="10"/>
    </row>
    <row r="39" spans="1:14" s="8" customFormat="1" ht="17.25" customHeight="1" thickBot="1">
      <c r="A39" s="6"/>
      <c r="B39"/>
      <c r="C39"/>
      <c r="D39"/>
      <c r="E39"/>
      <c r="F39"/>
      <c r="G39" s="17">
        <f>SUM(G4:G37)</f>
        <v>475</v>
      </c>
      <c r="H39" s="7"/>
      <c r="I39" s="7"/>
      <c r="J39" s="7"/>
      <c r="K39" s="7"/>
      <c r="L39" s="7"/>
      <c r="M39"/>
      <c r="N39"/>
    </row>
    <row r="40" spans="1:14" s="3" customFormat="1" ht="33" customHeight="1">
      <c r="A40" s="19" t="s">
        <v>41</v>
      </c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1"/>
    </row>
    <row r="41" spans="1:14" s="3" customFormat="1" ht="30" customHeight="1" thickBot="1">
      <c r="A41" s="22" t="s">
        <v>0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4"/>
    </row>
  </sheetData>
  <sortState ref="B4:M29">
    <sortCondition ref="B4:B29"/>
    <sortCondition ref="C4:C29"/>
  </sortState>
  <mergeCells count="7">
    <mergeCell ref="A40:L40"/>
    <mergeCell ref="A41:L41"/>
    <mergeCell ref="A2:H2"/>
    <mergeCell ref="I1:L1"/>
    <mergeCell ref="I2:L2"/>
    <mergeCell ref="A1:H1"/>
    <mergeCell ref="A38:K38"/>
  </mergeCells>
  <pageMargins left="0.27559055118110237" right="0.19685039370078741" top="0.47" bottom="0.65" header="0.15748031496062992" footer="0.31"/>
  <pageSetup paperSize="9" scale="90" orientation="portrait" verticalDpi="0" r:id="rId1"/>
  <headerFooter>
    <oddFooter>&amp;C
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2024-03-16T08:08:04Z</cp:lastPrinted>
  <dcterms:created xsi:type="dcterms:W3CDTF">2023-07-14T08:08:33Z</dcterms:created>
  <dcterms:modified xsi:type="dcterms:W3CDTF">2024-03-16T08:08:04Z</dcterms:modified>
</cp:coreProperties>
</file>