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ZARDA!$A$3:$N$80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78" i="1" l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J4" i="1"/>
  <c r="H4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K4" i="2"/>
  <c r="I4" i="2"/>
  <c r="M4" i="2" s="1"/>
  <c r="K3" i="2"/>
  <c r="I3" i="2"/>
  <c r="M3" i="2" s="1"/>
  <c r="L77" i="1" l="1"/>
</calcChain>
</file>

<file path=xl/sharedStrings.xml><?xml version="1.0" encoding="utf-8"?>
<sst xmlns="http://schemas.openxmlformats.org/spreadsheetml/2006/main" count="489" uniqueCount="253">
  <si>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</si>
  <si>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</si>
  <si>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</si>
  <si>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</si>
  <si>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</si>
  <si>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</si>
  <si>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</si>
  <si>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</si>
  <si>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</si>
  <si>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</si>
  <si>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</si>
  <si>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</si>
  <si>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NIMAPARA</t>
  </si>
  <si>
    <t>KHURDA</t>
  </si>
  <si>
    <t>JATNI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</si>
  <si>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</si>
  <si>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</si>
  <si>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</si>
  <si>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</si>
  <si>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</si>
  <si>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</si>
  <si>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</si>
  <si>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</si>
  <si>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</si>
  <si>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</si>
  <si>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</si>
  <si>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</si>
  <si>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SINGHPUR</t>
  </si>
  <si>
    <t>KUPARI</t>
  </si>
  <si>
    <t xml:space="preserve">To,
M/S GOPAL AROMATIC PRIVATE LIMITED
Address: 1094/ 1095, IPICOL CHHAK, KHAIRA,
 P.O. : JAGATPUR, CUTTACK-754021, MOBILE : 9437516175
GST No: 21AAICG5921D1Z2
</t>
  </si>
  <si>
    <t>ANANTAPUR</t>
  </si>
  <si>
    <t>RAIRANGPUR</t>
  </si>
  <si>
    <t>NIALI</t>
  </si>
  <si>
    <t>DHENKIKOTE</t>
  </si>
  <si>
    <t>PARTY NAME</t>
  </si>
  <si>
    <t>PANKAJA TRADERS</t>
  </si>
  <si>
    <t>DEBASHIS ENTERPRISES</t>
  </si>
  <si>
    <t>KALPANA ENTERPRISES</t>
  </si>
  <si>
    <t xml:space="preserve">JAROOL ENTERPRISES </t>
  </si>
  <si>
    <t>SHREE GANESH BHANDAR</t>
  </si>
  <si>
    <t>BIMALA TRADERS</t>
  </si>
  <si>
    <t>MAHIMA TRADERS</t>
  </si>
  <si>
    <t>JAGANATH TRADERS</t>
  </si>
  <si>
    <t>DEEPAK TRADERS</t>
  </si>
  <si>
    <t>DEEPAK STORE</t>
  </si>
  <si>
    <t>NILACHAL MARKETING</t>
  </si>
  <si>
    <t>MOHAPATRA VERIETY STORE</t>
  </si>
  <si>
    <t>DHALAPATHAR</t>
  </si>
  <si>
    <t>CHHATIA</t>
  </si>
  <si>
    <t>ARADHYA TRADERS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</si>
  <si>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</si>
  <si>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</si>
  <si>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</si>
  <si>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</si>
  <si>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</si>
  <si>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</si>
  <si>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</si>
  <si>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SUPREME ENTERPRISES</t>
  </si>
  <si>
    <t>PARTY DELIVERY (PARTY TAKE MATERIALS IN OUR JAGATPUR GODOWN)</t>
  </si>
  <si>
    <t>SHIVAM TRADERS</t>
  </si>
  <si>
    <t>JARKA</t>
  </si>
  <si>
    <t>MAHALAXMI AGENCY</t>
  </si>
  <si>
    <t>JAGANNATH GENERAL STORE</t>
  </si>
  <si>
    <t>MANDAL AGENCY</t>
  </si>
  <si>
    <t>JAJPUR ROAD</t>
  </si>
  <si>
    <t>TARINI VERIETY STORE</t>
  </si>
  <si>
    <t>NAYAHATA</t>
  </si>
  <si>
    <t>JOGESWARPUR</t>
  </si>
  <si>
    <t>RAM TRADERS</t>
  </si>
  <si>
    <t>SMRUTI AGENCIES</t>
  </si>
  <si>
    <t>MIN. 8 CASE  CH.</t>
  </si>
  <si>
    <t>Thanking you for your business.
PRAGATI LOGISTICS</t>
  </si>
  <si>
    <t>DURGA AGENCIES</t>
  </si>
  <si>
    <t>KENDRAPARA</t>
  </si>
  <si>
    <t>07/2/2026</t>
  </si>
  <si>
    <t>PL/JA/18798</t>
  </si>
  <si>
    <t>2857</t>
  </si>
  <si>
    <t>CHANDANPUR</t>
  </si>
  <si>
    <t>KAUSHIK ENTERPRISES</t>
  </si>
  <si>
    <t>PL/JA/18799</t>
  </si>
  <si>
    <t>2858</t>
  </si>
  <si>
    <t>10/2/2026</t>
  </si>
  <si>
    <t>PL/JA/19007</t>
  </si>
  <si>
    <t>2862</t>
  </si>
  <si>
    <t>PL/JA/19008</t>
  </si>
  <si>
    <t>2864</t>
  </si>
  <si>
    <t>BILAHATA</t>
  </si>
  <si>
    <t>SARALA BHANDAR</t>
  </si>
  <si>
    <t>PL/JA/19009</t>
  </si>
  <si>
    <t>0078</t>
  </si>
  <si>
    <t>PL/JA/19010</t>
  </si>
  <si>
    <t>2863</t>
  </si>
  <si>
    <t xml:space="preserve">BALABABA ASSOCIATES </t>
  </si>
  <si>
    <t>11/2/2026</t>
  </si>
  <si>
    <t>PL/JA/19057</t>
  </si>
  <si>
    <t>80</t>
  </si>
  <si>
    <t>PL/JA/19058</t>
  </si>
  <si>
    <t>2867</t>
  </si>
  <si>
    <t>PL/JA/19080</t>
  </si>
  <si>
    <t>2869</t>
  </si>
  <si>
    <t>PL/JA/19081</t>
  </si>
  <si>
    <t>2866</t>
  </si>
  <si>
    <t>JAGANNATH TRADERS</t>
  </si>
  <si>
    <t>PL/JA/19082</t>
  </si>
  <si>
    <t>79</t>
  </si>
  <si>
    <t>PL/JA/19084</t>
  </si>
  <si>
    <t>2870</t>
  </si>
  <si>
    <t>PL/JA/19091</t>
  </si>
  <si>
    <t>2868</t>
  </si>
  <si>
    <t>13/2/2026</t>
  </si>
  <si>
    <t>PL/JA/19151</t>
  </si>
  <si>
    <t>2874</t>
  </si>
  <si>
    <t>PL/JA/19152</t>
  </si>
  <si>
    <t>2873</t>
  </si>
  <si>
    <t>PL/JA/19153</t>
  </si>
  <si>
    <t>2877</t>
  </si>
  <si>
    <t>PL/JA/19154</t>
  </si>
  <si>
    <t>2878</t>
  </si>
  <si>
    <t>PL/JA/19179</t>
  </si>
  <si>
    <t>2879</t>
  </si>
  <si>
    <t>PL/JA/19223</t>
  </si>
  <si>
    <t>2875</t>
  </si>
  <si>
    <t>PL/JA/19307</t>
  </si>
  <si>
    <t>2876</t>
  </si>
  <si>
    <t>16/2/2026</t>
  </si>
  <si>
    <t>PL/JA/19292</t>
  </si>
  <si>
    <t>2881</t>
  </si>
  <si>
    <t>SALIPUR</t>
  </si>
  <si>
    <t xml:space="preserve">VINAYAK TRADING COMPANY </t>
  </si>
  <si>
    <t>PL/JA/19293</t>
  </si>
  <si>
    <t>2883</t>
  </si>
  <si>
    <t>PL/JA/19295</t>
  </si>
  <si>
    <t>82</t>
  </si>
  <si>
    <t>PL/JA/19297</t>
  </si>
  <si>
    <t>2882</t>
  </si>
  <si>
    <t>PL/JA/19298</t>
  </si>
  <si>
    <t>81</t>
  </si>
  <si>
    <t>18/2/2026</t>
  </si>
  <si>
    <t>PL/JA/19366</t>
  </si>
  <si>
    <t>2896</t>
  </si>
  <si>
    <t>PL/JA/19376</t>
  </si>
  <si>
    <t>2897</t>
  </si>
  <si>
    <t>PL/JA/19377</t>
  </si>
  <si>
    <t>2895</t>
  </si>
  <si>
    <t>PL/JA/19378</t>
  </si>
  <si>
    <t>83</t>
  </si>
  <si>
    <t>PL/JA/19386</t>
  </si>
  <si>
    <t>0084</t>
  </si>
  <si>
    <t>PL/JA/19387</t>
  </si>
  <si>
    <t>2901</t>
  </si>
  <si>
    <t>PL/JA/19388</t>
  </si>
  <si>
    <t>85</t>
  </si>
  <si>
    <t>PL/JA/19389</t>
  </si>
  <si>
    <t>2903</t>
  </si>
  <si>
    <t>PL/JA/19390</t>
  </si>
  <si>
    <t>2902</t>
  </si>
  <si>
    <t>PL/JA/19413</t>
  </si>
  <si>
    <t>2904</t>
  </si>
  <si>
    <t>21/2/2026</t>
  </si>
  <si>
    <t>PL/JA/19569</t>
  </si>
  <si>
    <t>87</t>
  </si>
  <si>
    <t>PL/JA/19570</t>
  </si>
  <si>
    <t>2906</t>
  </si>
  <si>
    <t>PL/JA/19571</t>
  </si>
  <si>
    <t>89</t>
  </si>
  <si>
    <t>PL/JA/19572</t>
  </si>
  <si>
    <t>88</t>
  </si>
  <si>
    <t>PL/JA/19573</t>
  </si>
  <si>
    <t>2909</t>
  </si>
  <si>
    <t>PL/JA/19574</t>
  </si>
  <si>
    <t>2908</t>
  </si>
  <si>
    <t>PL/JA/19583</t>
  </si>
  <si>
    <t>2907</t>
  </si>
  <si>
    <t>25/2/2026</t>
  </si>
  <si>
    <t>PL/JA/19703</t>
  </si>
  <si>
    <t>2928</t>
  </si>
  <si>
    <t>PL/JA/19705</t>
  </si>
  <si>
    <t>2926</t>
  </si>
  <si>
    <t>PL/JA/19715</t>
  </si>
  <si>
    <t>2923</t>
  </si>
  <si>
    <t>ROURKELA</t>
  </si>
  <si>
    <t>JAGABANDHU CHEL</t>
  </si>
  <si>
    <t>PL/JA/19716</t>
  </si>
  <si>
    <t>2924</t>
  </si>
  <si>
    <t>PL/JA/19720</t>
  </si>
  <si>
    <t>2927</t>
  </si>
  <si>
    <t>PL/JA/19721</t>
  </si>
  <si>
    <t>93</t>
  </si>
  <si>
    <t>PL/JA/19732</t>
  </si>
  <si>
    <t>0092</t>
  </si>
  <si>
    <t>PL/JA/19733</t>
  </si>
  <si>
    <t>2925</t>
  </si>
  <si>
    <t>PL/JA/19741</t>
  </si>
  <si>
    <t>2922</t>
  </si>
  <si>
    <t>BERHAMPUR</t>
  </si>
  <si>
    <t>BHASKAR GENERAL STORE</t>
  </si>
  <si>
    <t>PL/JA/19742</t>
  </si>
  <si>
    <t>2920</t>
  </si>
  <si>
    <t>GOUTAM TRADERS</t>
  </si>
  <si>
    <t>PL/JA/19743</t>
  </si>
  <si>
    <t>2919</t>
  </si>
  <si>
    <t>PL/JA/19744</t>
  </si>
  <si>
    <t>2929</t>
  </si>
  <si>
    <t>DOKI SATYA NARAYANA SUBUDHI</t>
  </si>
  <si>
    <t>PL/JA/19748</t>
  </si>
  <si>
    <t>2921</t>
  </si>
  <si>
    <t>26/2/2026</t>
  </si>
  <si>
    <t>PL/JA/19782</t>
  </si>
  <si>
    <t>2934</t>
  </si>
  <si>
    <t>PL/JA/19783</t>
  </si>
  <si>
    <t>2935</t>
  </si>
  <si>
    <t>PL/JA/19784</t>
  </si>
  <si>
    <t>2936</t>
  </si>
  <si>
    <t>27/2/2026</t>
  </si>
  <si>
    <t>PL/JA/19827</t>
  </si>
  <si>
    <t>2959</t>
  </si>
  <si>
    <t>PL/JA/19851</t>
  </si>
  <si>
    <t>2957</t>
  </si>
  <si>
    <t>PL/JA/19853</t>
  </si>
  <si>
    <t>2958</t>
  </si>
  <si>
    <t>PL/JA/19854</t>
  </si>
  <si>
    <t>2956</t>
  </si>
  <si>
    <t>28/2/2026</t>
  </si>
  <si>
    <t>PL/JA/19883</t>
  </si>
  <si>
    <t>2997</t>
  </si>
  <si>
    <t>PL/JA/19884</t>
  </si>
  <si>
    <t>2996</t>
  </si>
  <si>
    <t>PL/JA/19885</t>
  </si>
  <si>
    <t>2994</t>
  </si>
  <si>
    <t>NEMALO</t>
  </si>
  <si>
    <t>SRI ACHYUTA ENTERPRISES</t>
  </si>
  <si>
    <t>PL/JA/19886</t>
  </si>
  <si>
    <t>2993</t>
  </si>
  <si>
    <t>PL/JA/19887</t>
  </si>
  <si>
    <t>2999</t>
  </si>
  <si>
    <t>PL/JA/19888</t>
  </si>
  <si>
    <t>2998</t>
  </si>
  <si>
    <t>PL/JA/19889</t>
  </si>
  <si>
    <t>3001</t>
  </si>
  <si>
    <t>MOHAN ZARDA AND VERIETY STORE</t>
  </si>
  <si>
    <t>PL/JA/19890</t>
  </si>
  <si>
    <t>98</t>
  </si>
  <si>
    <t>PL/JA/19891</t>
  </si>
  <si>
    <t>2992</t>
  </si>
  <si>
    <t>CHANDAN ZARDA STORES</t>
  </si>
  <si>
    <t>PL/JA/19947</t>
  </si>
  <si>
    <t>3000</t>
  </si>
  <si>
    <t>KESINGA</t>
  </si>
  <si>
    <t>MAHABIR GENERAL STORE</t>
  </si>
  <si>
    <t>PL/JA/19951</t>
  </si>
  <si>
    <t>2995</t>
  </si>
  <si>
    <t>(RUPEES FORTY THOUSAND ONE HUNDRED FORTY ONLY)</t>
  </si>
  <si>
    <t>Month : FEBRUARY, 2026
Bill Date:  28/02/2026
Bill No : 27928
Total Amount: 40140.00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</si>
</sst>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2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6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vertical="center"/>
    </xf>
    <xf numFmtId="2" fontId="1" fillId="0" borderId="23" xfId="0" applyNumberFormat="1" applyFont="1" applyBorder="1" applyAlignment="1">
      <alignment horizontal="right" vertical="center"/>
    </xf>
    <xf numFmtId="2" fontId="0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/>
    </xf>
    <xf numFmtId="2" fontId="0" fillId="0" borderId="26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0" fillId="0" borderId="27" xfId="0" applyNumberFormat="1" applyFont="1" applyBorder="1" applyAlignment="1">
      <alignment vertical="center" wrapText="1"/>
    </xf>
    <xf numFmtId="0" fontId="0" fillId="0" borderId="17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0" fillId="0" borderId="28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horizontal="left" vertical="center" wrapText="1"/>
    </xf>
    <xf numFmtId="2" fontId="2" fillId="0" borderId="1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7</xdr:col>
      <xdr:colOff>295275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0"/>
          <a:ext cx="4438649" cy="8191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  <cell r="E4">
            <v>94</v>
          </cell>
        </row>
        <row r="5">
          <cell r="C5" t="str">
            <v>ANANTAPUR</v>
          </cell>
          <cell r="D5">
            <v>77</v>
          </cell>
          <cell r="E5">
            <v>83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</row>
        <row r="7">
          <cell r="C7" t="str">
            <v>ANGUL</v>
          </cell>
          <cell r="D7">
            <v>62</v>
          </cell>
          <cell r="E7">
            <v>67</v>
          </cell>
        </row>
        <row r="8">
          <cell r="C8" t="str">
            <v>ARAKHAPATNA</v>
          </cell>
          <cell r="D8">
            <v>77</v>
          </cell>
          <cell r="E8">
            <v>83</v>
          </cell>
        </row>
        <row r="9">
          <cell r="C9" t="str">
            <v>ASURESWAR</v>
          </cell>
          <cell r="D9">
            <v>62</v>
          </cell>
          <cell r="E9">
            <v>67</v>
          </cell>
        </row>
        <row r="10">
          <cell r="C10" t="str">
            <v>ATHAGARH</v>
          </cell>
          <cell r="D10">
            <v>77</v>
          </cell>
          <cell r="E10">
            <v>83</v>
          </cell>
        </row>
        <row r="11">
          <cell r="C11" t="str">
            <v>AUL</v>
          </cell>
          <cell r="D11">
            <v>85</v>
          </cell>
          <cell r="E11">
            <v>91</v>
          </cell>
        </row>
        <row r="12">
          <cell r="C12" t="str">
            <v>BAHANAGA</v>
          </cell>
          <cell r="D12">
            <v>133</v>
          </cell>
          <cell r="E12">
            <v>143</v>
          </cell>
        </row>
        <row r="13">
          <cell r="C13" t="str">
            <v>BAISINGA</v>
          </cell>
          <cell r="D13">
            <v>133</v>
          </cell>
          <cell r="E13">
            <v>143</v>
          </cell>
        </row>
        <row r="14">
          <cell r="C14" t="str">
            <v>BALASORE</v>
          </cell>
          <cell r="D14">
            <v>77</v>
          </cell>
          <cell r="E14">
            <v>83</v>
          </cell>
        </row>
        <row r="15">
          <cell r="C15" t="str">
            <v>BALIAPAL</v>
          </cell>
          <cell r="D15">
            <v>129</v>
          </cell>
          <cell r="E15">
            <v>139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</row>
        <row r="17">
          <cell r="C17" t="str">
            <v>BALUGAON</v>
          </cell>
          <cell r="D17">
            <v>62</v>
          </cell>
          <cell r="E17">
            <v>67</v>
          </cell>
        </row>
        <row r="18">
          <cell r="C18" t="str">
            <v>BANAMALIPUR</v>
          </cell>
          <cell r="D18">
            <v>67</v>
          </cell>
          <cell r="E18">
            <v>72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</row>
        <row r="20">
          <cell r="C20" t="str">
            <v>BANKI</v>
          </cell>
          <cell r="D20">
            <v>62</v>
          </cell>
          <cell r="E20">
            <v>67</v>
          </cell>
        </row>
        <row r="21">
          <cell r="C21" t="str">
            <v>BARABATI</v>
          </cell>
          <cell r="D21">
            <v>80</v>
          </cell>
          <cell r="E21">
            <v>86</v>
          </cell>
        </row>
        <row r="22">
          <cell r="C22" t="str">
            <v>BARAMBA</v>
          </cell>
          <cell r="D22">
            <v>77</v>
          </cell>
          <cell r="E22">
            <v>83</v>
          </cell>
        </row>
        <row r="23">
          <cell r="C23" t="str">
            <v>BASANTIA</v>
          </cell>
          <cell r="D23">
            <v>91</v>
          </cell>
          <cell r="E23">
            <v>98</v>
          </cell>
        </row>
        <row r="24">
          <cell r="C24" t="str">
            <v>BASTA</v>
          </cell>
          <cell r="D24">
            <v>114</v>
          </cell>
          <cell r="E24">
            <v>123</v>
          </cell>
        </row>
        <row r="25">
          <cell r="C25" t="str">
            <v>BASUDEVPUR</v>
          </cell>
          <cell r="D25">
            <v>99</v>
          </cell>
          <cell r="E25">
            <v>106</v>
          </cell>
        </row>
        <row r="26">
          <cell r="C26" t="str">
            <v>BELIAPAL</v>
          </cell>
          <cell r="D26">
            <v>91</v>
          </cell>
          <cell r="E26">
            <v>98</v>
          </cell>
        </row>
        <row r="27">
          <cell r="C27" t="str">
            <v>BELPAHAD</v>
          </cell>
          <cell r="D27">
            <v>78</v>
          </cell>
          <cell r="E27">
            <v>84</v>
          </cell>
        </row>
        <row r="28">
          <cell r="C28" t="str">
            <v>BERHAMPUR</v>
          </cell>
          <cell r="D28">
            <v>79</v>
          </cell>
          <cell r="E28">
            <v>85</v>
          </cell>
        </row>
        <row r="29">
          <cell r="C29" t="str">
            <v>BETONATI</v>
          </cell>
          <cell r="D29">
            <v>133</v>
          </cell>
          <cell r="E29">
            <v>143</v>
          </cell>
        </row>
        <row r="30">
          <cell r="C30" t="str">
            <v>BHADRAK</v>
          </cell>
          <cell r="D30">
            <v>69</v>
          </cell>
          <cell r="E30">
            <v>74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</row>
        <row r="32">
          <cell r="C32" t="str">
            <v>BHUBAN</v>
          </cell>
          <cell r="D32">
            <v>99</v>
          </cell>
          <cell r="E32">
            <v>106</v>
          </cell>
        </row>
        <row r="33">
          <cell r="C33" t="str">
            <v>BHUBANESWAR</v>
          </cell>
          <cell r="D33">
            <v>53</v>
          </cell>
          <cell r="E33">
            <v>57</v>
          </cell>
        </row>
        <row r="34">
          <cell r="C34" t="str">
            <v>BILAHATA</v>
          </cell>
          <cell r="D34">
            <v>100</v>
          </cell>
          <cell r="E34">
            <v>108</v>
          </cell>
        </row>
        <row r="35">
          <cell r="C35" t="str">
            <v>BISOI</v>
          </cell>
          <cell r="D35">
            <v>133</v>
          </cell>
          <cell r="E35">
            <v>143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</row>
        <row r="37">
          <cell r="C37" t="str">
            <v>CHANDANPUR</v>
          </cell>
          <cell r="D37">
            <v>88</v>
          </cell>
          <cell r="E37">
            <v>95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</row>
        <row r="39">
          <cell r="C39" t="str">
            <v>CHANDPUR</v>
          </cell>
          <cell r="D39">
            <v>80</v>
          </cell>
          <cell r="E39">
            <v>86</v>
          </cell>
        </row>
        <row r="40">
          <cell r="C40" t="str">
            <v>CHARAMPA</v>
          </cell>
          <cell r="D40">
            <v>69</v>
          </cell>
          <cell r="E40">
            <v>74</v>
          </cell>
        </row>
        <row r="41">
          <cell r="C41" t="str">
            <v>CHHATIA</v>
          </cell>
          <cell r="D41">
            <v>46</v>
          </cell>
          <cell r="E41">
            <v>49</v>
          </cell>
        </row>
        <row r="42">
          <cell r="C42" t="str">
            <v>CHITRADA</v>
          </cell>
          <cell r="D42">
            <v>133</v>
          </cell>
          <cell r="E42">
            <v>143</v>
          </cell>
        </row>
        <row r="43">
          <cell r="C43" t="str">
            <v>DASPALLA</v>
          </cell>
          <cell r="D43">
            <v>99</v>
          </cell>
          <cell r="E43">
            <v>106</v>
          </cell>
        </row>
        <row r="44">
          <cell r="C44" t="str">
            <v>DERA</v>
          </cell>
          <cell r="D44">
            <v>80</v>
          </cell>
          <cell r="E44">
            <v>86</v>
          </cell>
        </row>
        <row r="45">
          <cell r="C45" t="str">
            <v>DEULIHATA</v>
          </cell>
          <cell r="D45">
            <v>133</v>
          </cell>
          <cell r="E45">
            <v>143</v>
          </cell>
        </row>
        <row r="46">
          <cell r="C46" t="str">
            <v>DHALAPATHAR</v>
          </cell>
          <cell r="D46">
            <v>87</v>
          </cell>
          <cell r="E46">
            <v>94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</row>
        <row r="48">
          <cell r="C48" t="str">
            <v>DHENKANAL</v>
          </cell>
          <cell r="D48">
            <v>62</v>
          </cell>
          <cell r="E48">
            <v>67</v>
          </cell>
        </row>
        <row r="49">
          <cell r="C49" t="str">
            <v>GOPALPUR</v>
          </cell>
          <cell r="D49">
            <v>91</v>
          </cell>
          <cell r="E49">
            <v>98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</row>
        <row r="51">
          <cell r="C51" t="str">
            <v>JAJPUR ROAD</v>
          </cell>
          <cell r="D51">
            <v>69</v>
          </cell>
          <cell r="E51">
            <v>74</v>
          </cell>
        </row>
        <row r="52">
          <cell r="C52" t="str">
            <v>JAJPUR TOWN</v>
          </cell>
          <cell r="D52">
            <v>77</v>
          </cell>
          <cell r="E52">
            <v>83</v>
          </cell>
        </row>
        <row r="53">
          <cell r="C53" t="str">
            <v>JALESWAR</v>
          </cell>
          <cell r="D53">
            <v>129</v>
          </cell>
          <cell r="E53">
            <v>139</v>
          </cell>
        </row>
        <row r="54">
          <cell r="C54" t="str">
            <v>JARKA</v>
          </cell>
          <cell r="D54">
            <v>80</v>
          </cell>
          <cell r="E54">
            <v>86</v>
          </cell>
        </row>
        <row r="55">
          <cell r="C55" t="str">
            <v>JASIPUR</v>
          </cell>
          <cell r="D55">
            <v>133</v>
          </cell>
          <cell r="E55">
            <v>143</v>
          </cell>
        </row>
        <row r="56">
          <cell r="C56" t="str">
            <v>JATNI</v>
          </cell>
          <cell r="D56">
            <v>62</v>
          </cell>
          <cell r="E56">
            <v>67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</row>
        <row r="58">
          <cell r="C58" t="str">
            <v>JHARSUGUDA</v>
          </cell>
          <cell r="D58">
            <v>77</v>
          </cell>
          <cell r="E58">
            <v>83</v>
          </cell>
        </row>
        <row r="59">
          <cell r="C59" t="str">
            <v>KAKATPUR</v>
          </cell>
          <cell r="D59">
            <v>69</v>
          </cell>
          <cell r="E59">
            <v>74</v>
          </cell>
        </row>
        <row r="60">
          <cell r="C60" t="str">
            <v>KALAPATHAR</v>
          </cell>
          <cell r="D60">
            <v>87</v>
          </cell>
          <cell r="E60">
            <v>94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</row>
        <row r="62">
          <cell r="C62" t="str">
            <v>KAMARDA</v>
          </cell>
          <cell r="D62">
            <v>176</v>
          </cell>
          <cell r="E62">
            <v>189</v>
          </cell>
        </row>
        <row r="63">
          <cell r="C63" t="str">
            <v>KAPTIPADA</v>
          </cell>
          <cell r="D63">
            <v>133</v>
          </cell>
          <cell r="E63">
            <v>143</v>
          </cell>
        </row>
        <row r="64">
          <cell r="C64" t="str">
            <v>KARANJIA</v>
          </cell>
          <cell r="D64">
            <v>193</v>
          </cell>
          <cell r="E64">
            <v>207</v>
          </cell>
        </row>
        <row r="65">
          <cell r="C65" t="str">
            <v>KENDRAPARA</v>
          </cell>
          <cell r="D65">
            <v>62</v>
          </cell>
          <cell r="E65">
            <v>67</v>
          </cell>
        </row>
        <row r="66">
          <cell r="C66" t="str">
            <v>KEONJHAR</v>
          </cell>
          <cell r="D66">
            <v>91</v>
          </cell>
          <cell r="E66">
            <v>98</v>
          </cell>
        </row>
        <row r="67">
          <cell r="C67" t="str">
            <v>KHARTANG</v>
          </cell>
          <cell r="D67">
            <v>67</v>
          </cell>
          <cell r="E67">
            <v>72</v>
          </cell>
        </row>
        <row r="68">
          <cell r="C68" t="str">
            <v>KHIRA</v>
          </cell>
          <cell r="D68">
            <v>114</v>
          </cell>
          <cell r="E68">
            <v>123</v>
          </cell>
        </row>
        <row r="69">
          <cell r="C69" t="str">
            <v>KHUNTA</v>
          </cell>
          <cell r="D69">
            <v>133</v>
          </cell>
          <cell r="E69">
            <v>143</v>
          </cell>
        </row>
        <row r="70">
          <cell r="C70" t="str">
            <v>KHURDA</v>
          </cell>
          <cell r="D70">
            <v>56</v>
          </cell>
          <cell r="E70">
            <v>60</v>
          </cell>
        </row>
        <row r="71">
          <cell r="C71" t="str">
            <v>KULIANA</v>
          </cell>
          <cell r="D71">
            <v>133</v>
          </cell>
          <cell r="E71">
            <v>143</v>
          </cell>
        </row>
        <row r="72">
          <cell r="C72" t="str">
            <v>KUPARI</v>
          </cell>
          <cell r="D72">
            <v>91</v>
          </cell>
          <cell r="E72">
            <v>98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</row>
        <row r="74">
          <cell r="C74" t="str">
            <v>MANGALPUR</v>
          </cell>
          <cell r="D74">
            <v>95</v>
          </cell>
          <cell r="E74">
            <v>102</v>
          </cell>
        </row>
        <row r="75">
          <cell r="C75" t="str">
            <v>MARKONA</v>
          </cell>
          <cell r="D75">
            <v>95</v>
          </cell>
          <cell r="E75">
            <v>102</v>
          </cell>
        </row>
        <row r="76">
          <cell r="C76" t="str">
            <v>MUNIGUDA</v>
          </cell>
          <cell r="D76">
            <v>133</v>
          </cell>
          <cell r="E76">
            <v>143</v>
          </cell>
        </row>
        <row r="77">
          <cell r="C77" t="str">
            <v>NAYAGARH</v>
          </cell>
          <cell r="D77">
            <v>100</v>
          </cell>
          <cell r="E77">
            <v>108</v>
          </cell>
        </row>
        <row r="78">
          <cell r="C78" t="str">
            <v>NEMALO</v>
          </cell>
          <cell r="D78">
            <v>54</v>
          </cell>
          <cell r="E78">
            <v>58</v>
          </cell>
        </row>
        <row r="79">
          <cell r="C79" t="str">
            <v>NILAGIRI</v>
          </cell>
          <cell r="D79">
            <v>129</v>
          </cell>
          <cell r="E79">
            <v>139</v>
          </cell>
        </row>
        <row r="80">
          <cell r="C80" t="str">
            <v>NIMAPARA</v>
          </cell>
          <cell r="D80">
            <v>62</v>
          </cell>
          <cell r="E80">
            <v>67</v>
          </cell>
        </row>
        <row r="81">
          <cell r="C81" t="str">
            <v>NURTANGA</v>
          </cell>
          <cell r="D81">
            <v>69</v>
          </cell>
          <cell r="E81">
            <v>74</v>
          </cell>
        </row>
        <row r="82">
          <cell r="C82" t="str">
            <v>PALLA HAT</v>
          </cell>
          <cell r="D82">
            <v>80</v>
          </cell>
          <cell r="E82">
            <v>86</v>
          </cell>
        </row>
        <row r="83">
          <cell r="C83" t="str">
            <v>PANIKOILI</v>
          </cell>
          <cell r="D83">
            <v>62</v>
          </cell>
          <cell r="E83">
            <v>67</v>
          </cell>
        </row>
        <row r="84">
          <cell r="C84" t="str">
            <v>PARADEEP</v>
          </cell>
          <cell r="D84">
            <v>69</v>
          </cell>
          <cell r="E84">
            <v>74</v>
          </cell>
        </row>
        <row r="85">
          <cell r="C85" t="str">
            <v>PATTAMUNDAI</v>
          </cell>
          <cell r="D85">
            <v>69</v>
          </cell>
          <cell r="E85">
            <v>74</v>
          </cell>
        </row>
        <row r="86">
          <cell r="C86" t="str">
            <v>PURI</v>
          </cell>
          <cell r="D86">
            <v>69</v>
          </cell>
          <cell r="E86">
            <v>74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</row>
        <row r="89">
          <cell r="C89" t="str">
            <v>RANAPUR</v>
          </cell>
          <cell r="D89">
            <v>100</v>
          </cell>
          <cell r="E89">
            <v>108</v>
          </cell>
        </row>
        <row r="90">
          <cell r="C90" t="str">
            <v>RATNAGIRI</v>
          </cell>
          <cell r="D90">
            <v>88</v>
          </cell>
          <cell r="E90">
            <v>95</v>
          </cell>
        </row>
        <row r="91">
          <cell r="C91" t="str">
            <v>ROURKELA</v>
          </cell>
          <cell r="D91">
            <v>83</v>
          </cell>
          <cell r="E91">
            <v>89</v>
          </cell>
        </row>
        <row r="92">
          <cell r="C92" t="str">
            <v>SALIPUR</v>
          </cell>
          <cell r="D92">
            <v>54</v>
          </cell>
          <cell r="E92">
            <v>58</v>
          </cell>
        </row>
        <row r="93">
          <cell r="C93" t="str">
            <v>SINGHPUR</v>
          </cell>
          <cell r="D93">
            <v>100</v>
          </cell>
          <cell r="E93">
            <v>108</v>
          </cell>
        </row>
        <row r="94">
          <cell r="C94" t="str">
            <v>SINGLA</v>
          </cell>
          <cell r="D94">
            <v>129</v>
          </cell>
          <cell r="E94">
            <v>139</v>
          </cell>
        </row>
        <row r="95">
          <cell r="C95" t="str">
            <v>SORO</v>
          </cell>
          <cell r="D95">
            <v>62</v>
          </cell>
          <cell r="E95">
            <v>67</v>
          </cell>
        </row>
        <row r="96">
          <cell r="C96" t="str">
            <v>SUNDARGARH</v>
          </cell>
          <cell r="D96">
            <v>83</v>
          </cell>
          <cell r="E96">
            <v>89</v>
          </cell>
        </row>
        <row r="97">
          <cell r="C97" t="str">
            <v>TALCHER</v>
          </cell>
          <cell r="D97">
            <v>62</v>
          </cell>
          <cell r="E97">
            <v>67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</row>
        <row r="99">
          <cell r="C99" t="str">
            <v>UDALA</v>
          </cell>
          <cell r="D99">
            <v>133</v>
          </cell>
          <cell r="E99">
            <v>143</v>
          </cell>
        </row>
        <row r="100">
          <cell r="C100" t="str">
            <v>BAGUDI</v>
          </cell>
          <cell r="D100">
            <v>75</v>
          </cell>
          <cell r="E100">
            <v>81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</row>
        <row r="103">
          <cell r="C103" t="str">
            <v>JODA</v>
          </cell>
          <cell r="D103">
            <v>193</v>
          </cell>
          <cell r="E103">
            <v>207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</row>
        <row r="114">
          <cell r="C114" t="str">
            <v>CUTTACK</v>
          </cell>
          <cell r="D114">
            <v>39</v>
          </cell>
          <cell r="E114">
            <v>42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</row>
        <row r="117">
          <cell r="C117" t="str">
            <v>BARI</v>
          </cell>
          <cell r="D117">
            <v>99</v>
          </cell>
          <cell r="E117">
            <v>106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</row>
        <row r="119">
          <cell r="C119" t="str">
            <v>TANGI</v>
          </cell>
          <cell r="D119">
            <v>80</v>
          </cell>
          <cell r="E119">
            <v>86</v>
          </cell>
        </row>
        <row r="120">
          <cell r="C120" t="str">
            <v>NIALI</v>
          </cell>
          <cell r="D120">
            <v>66</v>
          </cell>
          <cell r="E120">
            <v>71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</row>
        <row r="125">
          <cell r="C125" t="str">
            <v>BOUDH</v>
          </cell>
          <cell r="D125">
            <v>190</v>
          </cell>
          <cell r="E125">
            <v>204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</row>
        <row r="127">
          <cell r="C127" t="str">
            <v>KONARK</v>
          </cell>
          <cell r="D127">
            <v>89</v>
          </cell>
          <cell r="E127">
            <v>96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</row>
        <row r="138">
          <cell r="C138" t="str">
            <v>MOTER</v>
          </cell>
          <cell r="E138">
            <v>175</v>
          </cell>
        </row>
        <row r="139">
          <cell r="C139" t="str">
            <v>KORAPUT</v>
          </cell>
          <cell r="E139">
            <v>199</v>
          </cell>
        </row>
        <row r="140">
          <cell r="C140" t="str">
            <v>TIKIRI</v>
          </cell>
          <cell r="E140">
            <v>180</v>
          </cell>
        </row>
        <row r="141">
          <cell r="C141" t="str">
            <v>KESINGA</v>
          </cell>
          <cell r="E141">
            <v>155</v>
          </cell>
        </row>
        <row r="142">
          <cell r="C142" t="str">
            <v>BALIGUDA</v>
          </cell>
          <cell r="E142">
            <v>250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64" workbookViewId="0">
      <selection activeCell="N80" sqref="N80"/>
    </sheetView>
  </sheetViews>
  <sheetFormatPr defaultRowHeight="15"/>
  <cols>
    <col min="1" max="1" width="4.85546875" style="2" customWidth="1"/>
    <col min="2" max="2" width="9.7109375" style="4" bestFit="1" customWidth="1"/>
    <col min="3" max="3" width="11.7109375" style="2" bestFit="1" customWidth="1"/>
    <col min="4" max="4" width="10.140625" style="5" customWidth="1"/>
    <col min="5" max="5" width="6.42578125" style="2" bestFit="1" customWidth="1"/>
    <col min="6" max="6" width="14.42578125" style="2" bestFit="1" customWidth="1"/>
    <col min="7" max="7" width="5.42578125" style="2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9.5703125" style="2" customWidth="1"/>
    <col min="14" max="14" width="33.140625" style="2" bestFit="1" customWidth="1"/>
    <col min="15" max="19" width="9.140625" style="2"/>
    <col min="20" max="20" width="11" style="2" bestFit="1" customWidth="1"/>
    <col min="21" max="16384" width="9.140625" style="2"/>
  </cols>
  <sheetData>
    <row r="1" spans="1:14" ht="81.75" customHeight="1" thickBot="1">
      <c r="A1" s="59"/>
      <c r="B1" s="60"/>
      <c r="C1" s="60"/>
      <c r="D1" s="60"/>
      <c r="E1" s="60"/>
      <c r="F1" s="60"/>
      <c r="G1" s="60"/>
      <c r="H1" s="61"/>
      <c r="I1" s="53" t="s">
        <v>9</v>
      </c>
      <c r="J1" s="54"/>
      <c r="K1" s="54"/>
      <c r="L1" s="55"/>
    </row>
    <row r="2" spans="1:14" ht="87.75" customHeight="1" thickBot="1">
      <c r="A2" s="62" t="s">
        <v>29</v>
      </c>
      <c r="B2" s="63"/>
      <c r="C2" s="63"/>
      <c r="D2" s="63"/>
      <c r="E2" s="63"/>
      <c r="F2" s="63"/>
      <c r="G2" s="63"/>
      <c r="H2" s="64"/>
      <c r="I2" s="56" t="s">
        <v>252</v>
      </c>
      <c r="J2" s="57"/>
      <c r="K2" s="57"/>
      <c r="L2" s="58"/>
      <c r="N2" s="3"/>
    </row>
    <row r="3" spans="1:14" ht="15.75" thickBot="1">
      <c r="A3" s="42" t="s">
        <v>20</v>
      </c>
      <c r="B3" s="43" t="s">
        <v>0</v>
      </c>
      <c r="C3" s="43" t="s">
        <v>21</v>
      </c>
      <c r="D3" s="43" t="s">
        <v>22</v>
      </c>
      <c r="E3" s="43" t="s">
        <v>1</v>
      </c>
      <c r="F3" s="43" t="s">
        <v>2</v>
      </c>
      <c r="G3" s="43" t="s">
        <v>3</v>
      </c>
      <c r="H3" s="44" t="s">
        <v>4</v>
      </c>
      <c r="I3" s="44" t="s">
        <v>5</v>
      </c>
      <c r="J3" s="44" t="s">
        <v>7</v>
      </c>
      <c r="K3" s="44" t="s">
        <v>6</v>
      </c>
      <c r="L3" s="45" t="s">
        <v>10</v>
      </c>
      <c r="M3" s="46" t="s">
        <v>23</v>
      </c>
      <c r="N3" s="28" t="s">
        <v>34</v>
      </c>
    </row>
    <row r="4" spans="1:14" ht="14.25" customHeight="1">
      <c r="A4" s="37">
        <v>1</v>
      </c>
      <c r="B4" s="38" t="s">
        <v>74</v>
      </c>
      <c r="C4" s="38" t="s">
        <v>75</v>
      </c>
      <c r="D4" s="38" t="s">
        <v>76</v>
      </c>
      <c r="E4" s="38" t="s">
        <v>11</v>
      </c>
      <c r="F4" s="38" t="s">
        <v>77</v>
      </c>
      <c r="G4" s="38">
        <v>5</v>
      </c>
      <c r="H4" s="39">
        <f>VLOOKUP(F4,'[1]GOPAL ZARDA'!$C$4:$E$147,3,FALSE)</f>
        <v>95</v>
      </c>
      <c r="I4" s="39">
        <v>10</v>
      </c>
      <c r="J4" s="39">
        <f t="shared" ref="J4:J35" si="0">G4*23</f>
        <v>115</v>
      </c>
      <c r="K4" s="39">
        <v>25</v>
      </c>
      <c r="L4" s="40">
        <f t="shared" ref="L4:L15" si="1">G4*H4+I4+J4+K4</f>
        <v>625</v>
      </c>
      <c r="M4" s="41"/>
      <c r="N4" s="29" t="s">
        <v>78</v>
      </c>
    </row>
    <row r="5" spans="1:14" ht="14.25" customHeight="1">
      <c r="A5" s="26">
        <f>A4+1</f>
        <v>2</v>
      </c>
      <c r="B5" s="23" t="s">
        <v>74</v>
      </c>
      <c r="C5" s="23" t="s">
        <v>79</v>
      </c>
      <c r="D5" s="23" t="s">
        <v>80</v>
      </c>
      <c r="E5" s="23" t="s">
        <v>11</v>
      </c>
      <c r="F5" s="23" t="s">
        <v>77</v>
      </c>
      <c r="G5" s="23">
        <v>1</v>
      </c>
      <c r="H5" s="24">
        <f>VLOOKUP(F5,'[1]GOPAL ZARDA'!$C$4:$E$147,3,FALSE)</f>
        <v>95</v>
      </c>
      <c r="I5" s="24">
        <v>2</v>
      </c>
      <c r="J5" s="24">
        <f t="shared" si="0"/>
        <v>23</v>
      </c>
      <c r="K5" s="24">
        <v>25</v>
      </c>
      <c r="L5" s="27">
        <f t="shared" si="1"/>
        <v>145</v>
      </c>
      <c r="M5" s="31"/>
      <c r="N5" s="29" t="s">
        <v>78</v>
      </c>
    </row>
    <row r="6" spans="1:14" ht="14.25" customHeight="1">
      <c r="A6" s="26">
        <f t="shared" ref="A6:A69" si="2">A5+1</f>
        <v>3</v>
      </c>
      <c r="B6" s="23" t="s">
        <v>81</v>
      </c>
      <c r="C6" s="23" t="s">
        <v>82</v>
      </c>
      <c r="D6" s="23" t="s">
        <v>83</v>
      </c>
      <c r="E6" s="23" t="s">
        <v>11</v>
      </c>
      <c r="F6" s="23" t="s">
        <v>14</v>
      </c>
      <c r="G6" s="23">
        <v>5</v>
      </c>
      <c r="H6" s="24">
        <f>VLOOKUP(F6,'[1]GOPAL ZARDA'!$C$4:$E$147,3,FALSE)</f>
        <v>67</v>
      </c>
      <c r="I6" s="24">
        <v>0</v>
      </c>
      <c r="J6" s="24">
        <f t="shared" si="0"/>
        <v>115</v>
      </c>
      <c r="K6" s="24">
        <v>25</v>
      </c>
      <c r="L6" s="27">
        <f t="shared" si="1"/>
        <v>475</v>
      </c>
      <c r="M6" s="31"/>
      <c r="N6" s="29" t="s">
        <v>72</v>
      </c>
    </row>
    <row r="7" spans="1:14" ht="14.25" customHeight="1">
      <c r="A7" s="26">
        <f t="shared" si="2"/>
        <v>4</v>
      </c>
      <c r="B7" s="23" t="s">
        <v>81</v>
      </c>
      <c r="C7" s="23" t="s">
        <v>84</v>
      </c>
      <c r="D7" s="23" t="s">
        <v>85</v>
      </c>
      <c r="E7" s="23" t="s">
        <v>11</v>
      </c>
      <c r="F7" s="23" t="s">
        <v>86</v>
      </c>
      <c r="G7" s="23">
        <v>9</v>
      </c>
      <c r="H7" s="24">
        <f>VLOOKUP(F7,'[1]GOPAL ZARDA'!$C$4:$E$147,3,FALSE)</f>
        <v>108</v>
      </c>
      <c r="I7" s="24">
        <v>0</v>
      </c>
      <c r="J7" s="24">
        <f t="shared" si="0"/>
        <v>207</v>
      </c>
      <c r="K7" s="24">
        <v>25</v>
      </c>
      <c r="L7" s="27">
        <f t="shared" si="1"/>
        <v>1204</v>
      </c>
      <c r="M7" s="31"/>
      <c r="N7" s="29" t="s">
        <v>87</v>
      </c>
    </row>
    <row r="8" spans="1:14" ht="14.25" customHeight="1">
      <c r="A8" s="26">
        <f t="shared" si="2"/>
        <v>5</v>
      </c>
      <c r="B8" s="23" t="s">
        <v>81</v>
      </c>
      <c r="C8" s="23" t="s">
        <v>88</v>
      </c>
      <c r="D8" s="23" t="s">
        <v>89</v>
      </c>
      <c r="E8" s="23" t="s">
        <v>11</v>
      </c>
      <c r="F8" s="23" t="s">
        <v>14</v>
      </c>
      <c r="G8" s="23">
        <v>1</v>
      </c>
      <c r="H8" s="24">
        <f>VLOOKUP(F8,'[1]GOPAL ZARDA'!$C$4:$E$147,3,FALSE)</f>
        <v>67</v>
      </c>
      <c r="I8" s="24">
        <v>0</v>
      </c>
      <c r="J8" s="24">
        <f t="shared" si="0"/>
        <v>23</v>
      </c>
      <c r="K8" s="24">
        <v>25</v>
      </c>
      <c r="L8" s="27">
        <f t="shared" si="1"/>
        <v>115</v>
      </c>
      <c r="M8" s="31"/>
      <c r="N8" s="29" t="s">
        <v>72</v>
      </c>
    </row>
    <row r="9" spans="1:14" ht="14.25" customHeight="1">
      <c r="A9" s="26">
        <f t="shared" si="2"/>
        <v>6</v>
      </c>
      <c r="B9" s="23" t="s">
        <v>81</v>
      </c>
      <c r="C9" s="23" t="s">
        <v>90</v>
      </c>
      <c r="D9" s="23" t="s">
        <v>91</v>
      </c>
      <c r="E9" s="23" t="s">
        <v>11</v>
      </c>
      <c r="F9" s="23" t="s">
        <v>73</v>
      </c>
      <c r="G9" s="23">
        <v>4</v>
      </c>
      <c r="H9" s="24">
        <f>VLOOKUP(F9,'[1]GOPAL ZARDA'!$C$4:$E$147,3,FALSE)</f>
        <v>67</v>
      </c>
      <c r="I9" s="24">
        <v>0</v>
      </c>
      <c r="J9" s="24">
        <f t="shared" si="0"/>
        <v>92</v>
      </c>
      <c r="K9" s="24">
        <v>25</v>
      </c>
      <c r="L9" s="27">
        <f t="shared" si="1"/>
        <v>385</v>
      </c>
      <c r="M9" s="31"/>
      <c r="N9" s="29" t="s">
        <v>92</v>
      </c>
    </row>
    <row r="10" spans="1:14" ht="14.25" customHeight="1">
      <c r="A10" s="26">
        <f t="shared" si="2"/>
        <v>7</v>
      </c>
      <c r="B10" s="23" t="s">
        <v>93</v>
      </c>
      <c r="C10" s="23" t="s">
        <v>94</v>
      </c>
      <c r="D10" s="23" t="s">
        <v>95</v>
      </c>
      <c r="E10" s="23" t="s">
        <v>11</v>
      </c>
      <c r="F10" s="23" t="s">
        <v>15</v>
      </c>
      <c r="G10" s="23">
        <v>1</v>
      </c>
      <c r="H10" s="24">
        <f>VLOOKUP(F10,'[1]GOPAL ZARDA'!$C$4:$E$147,3,FALSE)</f>
        <v>139</v>
      </c>
      <c r="I10" s="24">
        <v>0</v>
      </c>
      <c r="J10" s="24">
        <f t="shared" si="0"/>
        <v>23</v>
      </c>
      <c r="K10" s="24">
        <v>25</v>
      </c>
      <c r="L10" s="27">
        <f t="shared" si="1"/>
        <v>187</v>
      </c>
      <c r="M10" s="31"/>
      <c r="N10" s="29" t="s">
        <v>37</v>
      </c>
    </row>
    <row r="11" spans="1:14" ht="14.25" customHeight="1">
      <c r="A11" s="26">
        <f t="shared" si="2"/>
        <v>8</v>
      </c>
      <c r="B11" s="23" t="s">
        <v>93</v>
      </c>
      <c r="C11" s="23" t="s">
        <v>96</v>
      </c>
      <c r="D11" s="23" t="s">
        <v>97</v>
      </c>
      <c r="E11" s="23" t="s">
        <v>11</v>
      </c>
      <c r="F11" s="23" t="s">
        <v>15</v>
      </c>
      <c r="G11" s="23">
        <v>4</v>
      </c>
      <c r="H11" s="24">
        <f>VLOOKUP(F11,'[1]GOPAL ZARDA'!$C$4:$E$147,3,FALSE)</f>
        <v>139</v>
      </c>
      <c r="I11" s="24">
        <v>0</v>
      </c>
      <c r="J11" s="24">
        <f t="shared" si="0"/>
        <v>92</v>
      </c>
      <c r="K11" s="24">
        <v>25</v>
      </c>
      <c r="L11" s="27">
        <f t="shared" si="1"/>
        <v>673</v>
      </c>
      <c r="M11" s="31"/>
      <c r="N11" s="29" t="s">
        <v>37</v>
      </c>
    </row>
    <row r="12" spans="1:14" ht="14.25" customHeight="1">
      <c r="A12" s="26">
        <f t="shared" si="2"/>
        <v>9</v>
      </c>
      <c r="B12" s="23" t="s">
        <v>93</v>
      </c>
      <c r="C12" s="23" t="s">
        <v>98</v>
      </c>
      <c r="D12" s="23" t="s">
        <v>99</v>
      </c>
      <c r="E12" s="23" t="s">
        <v>11</v>
      </c>
      <c r="F12" s="23" t="s">
        <v>31</v>
      </c>
      <c r="G12" s="23">
        <v>1</v>
      </c>
      <c r="H12" s="24">
        <f>VLOOKUP(F12,'[1]GOPAL ZARDA'!$C$4:$E$147,3,FALSE)</f>
        <v>143</v>
      </c>
      <c r="I12" s="24">
        <v>0</v>
      </c>
      <c r="J12" s="24">
        <f t="shared" si="0"/>
        <v>23</v>
      </c>
      <c r="K12" s="24">
        <v>25</v>
      </c>
      <c r="L12" s="27">
        <f t="shared" si="1"/>
        <v>191</v>
      </c>
      <c r="M12" s="31"/>
      <c r="N12" s="29" t="s">
        <v>38</v>
      </c>
    </row>
    <row r="13" spans="1:14" ht="14.25" customHeight="1">
      <c r="A13" s="26">
        <f t="shared" si="2"/>
        <v>10</v>
      </c>
      <c r="B13" s="23" t="s">
        <v>93</v>
      </c>
      <c r="C13" s="23" t="s">
        <v>100</v>
      </c>
      <c r="D13" s="23" t="s">
        <v>101</v>
      </c>
      <c r="E13" s="23" t="s">
        <v>11</v>
      </c>
      <c r="F13" s="23" t="s">
        <v>19</v>
      </c>
      <c r="G13" s="23">
        <v>17</v>
      </c>
      <c r="H13" s="24">
        <f>VLOOKUP(F13,'[1]GOPAL ZARDA'!$C$4:$E$147,3,FALSE)</f>
        <v>83</v>
      </c>
      <c r="I13" s="24">
        <v>0</v>
      </c>
      <c r="J13" s="24">
        <f t="shared" si="0"/>
        <v>391</v>
      </c>
      <c r="K13" s="24">
        <v>25</v>
      </c>
      <c r="L13" s="27">
        <f t="shared" si="1"/>
        <v>1827</v>
      </c>
      <c r="M13" s="31"/>
      <c r="N13" s="29" t="s">
        <v>102</v>
      </c>
    </row>
    <row r="14" spans="1:14" ht="14.25" customHeight="1">
      <c r="A14" s="26">
        <f t="shared" si="2"/>
        <v>11</v>
      </c>
      <c r="B14" s="23" t="s">
        <v>93</v>
      </c>
      <c r="C14" s="23" t="s">
        <v>103</v>
      </c>
      <c r="D14" s="23" t="s">
        <v>104</v>
      </c>
      <c r="E14" s="23" t="s">
        <v>11</v>
      </c>
      <c r="F14" s="23" t="s">
        <v>19</v>
      </c>
      <c r="G14" s="23">
        <v>1</v>
      </c>
      <c r="H14" s="24">
        <f>VLOOKUP(F14,'[1]GOPAL ZARDA'!$C$4:$E$147,3,FALSE)</f>
        <v>83</v>
      </c>
      <c r="I14" s="24">
        <v>0</v>
      </c>
      <c r="J14" s="24">
        <f t="shared" si="0"/>
        <v>23</v>
      </c>
      <c r="K14" s="24">
        <v>25</v>
      </c>
      <c r="L14" s="27">
        <f t="shared" si="1"/>
        <v>131</v>
      </c>
      <c r="M14" s="31"/>
      <c r="N14" s="29" t="s">
        <v>102</v>
      </c>
    </row>
    <row r="15" spans="1:14" ht="14.25" customHeight="1">
      <c r="A15" s="26">
        <f t="shared" si="2"/>
        <v>12</v>
      </c>
      <c r="B15" s="23" t="s">
        <v>93</v>
      </c>
      <c r="C15" s="23" t="s">
        <v>105</v>
      </c>
      <c r="D15" s="23" t="s">
        <v>106</v>
      </c>
      <c r="E15" s="23" t="s">
        <v>11</v>
      </c>
      <c r="F15" s="23" t="s">
        <v>31</v>
      </c>
      <c r="G15" s="23">
        <v>1</v>
      </c>
      <c r="H15" s="24">
        <f>VLOOKUP(F15,'[1]GOPAL ZARDA'!$C$4:$E$147,3,FALSE)</f>
        <v>143</v>
      </c>
      <c r="I15" s="24">
        <v>0</v>
      </c>
      <c r="J15" s="24">
        <f t="shared" si="0"/>
        <v>23</v>
      </c>
      <c r="K15" s="24">
        <v>25</v>
      </c>
      <c r="L15" s="27">
        <f t="shared" si="1"/>
        <v>191</v>
      </c>
      <c r="M15" s="31"/>
      <c r="N15" s="29" t="s">
        <v>38</v>
      </c>
    </row>
    <row r="16" spans="1:14" ht="30">
      <c r="A16" s="26">
        <f t="shared" si="2"/>
        <v>13</v>
      </c>
      <c r="B16" s="23" t="s">
        <v>93</v>
      </c>
      <c r="C16" s="23" t="s">
        <v>107</v>
      </c>
      <c r="D16" s="23" t="s">
        <v>108</v>
      </c>
      <c r="E16" s="23" t="s">
        <v>11</v>
      </c>
      <c r="F16" s="23" t="s">
        <v>31</v>
      </c>
      <c r="G16" s="23">
        <v>1</v>
      </c>
      <c r="H16" s="24">
        <f>VLOOKUP(F16,'[1]GOPAL ZARDA'!$C$4:$E$147,3,FALSE)</f>
        <v>143</v>
      </c>
      <c r="I16" s="24">
        <v>0</v>
      </c>
      <c r="J16" s="24">
        <f t="shared" si="0"/>
        <v>23</v>
      </c>
      <c r="K16" s="24">
        <v>25</v>
      </c>
      <c r="L16" s="27">
        <f>6*H16+I16+J16+K16</f>
        <v>906</v>
      </c>
      <c r="M16" s="31" t="s">
        <v>70</v>
      </c>
      <c r="N16" s="29" t="s">
        <v>38</v>
      </c>
    </row>
    <row r="17" spans="1:14" ht="14.25" customHeight="1">
      <c r="A17" s="26">
        <f t="shared" si="2"/>
        <v>14</v>
      </c>
      <c r="B17" s="23" t="s">
        <v>109</v>
      </c>
      <c r="C17" s="23" t="s">
        <v>110</v>
      </c>
      <c r="D17" s="23" t="s">
        <v>111</v>
      </c>
      <c r="E17" s="23" t="s">
        <v>11</v>
      </c>
      <c r="F17" s="23" t="s">
        <v>14</v>
      </c>
      <c r="G17" s="23">
        <v>2</v>
      </c>
      <c r="H17" s="24">
        <f>VLOOKUP(F17,'[1]GOPAL ZARDA'!$C$4:$E$147,3,FALSE)</f>
        <v>67</v>
      </c>
      <c r="I17" s="24">
        <v>0</v>
      </c>
      <c r="J17" s="24">
        <f t="shared" si="0"/>
        <v>46</v>
      </c>
      <c r="K17" s="24">
        <v>25</v>
      </c>
      <c r="L17" s="27">
        <f>G17*H17+I17+J17+K17</f>
        <v>205</v>
      </c>
      <c r="M17" s="31"/>
      <c r="N17" s="29" t="s">
        <v>72</v>
      </c>
    </row>
    <row r="18" spans="1:14" ht="14.25" customHeight="1">
      <c r="A18" s="26">
        <f t="shared" si="2"/>
        <v>15</v>
      </c>
      <c r="B18" s="23" t="s">
        <v>109</v>
      </c>
      <c r="C18" s="23" t="s">
        <v>112</v>
      </c>
      <c r="D18" s="23" t="s">
        <v>113</v>
      </c>
      <c r="E18" s="23" t="s">
        <v>11</v>
      </c>
      <c r="F18" s="23" t="s">
        <v>66</v>
      </c>
      <c r="G18" s="23">
        <v>3</v>
      </c>
      <c r="H18" s="24">
        <f>VLOOKUP(F18,'[1]GOPAL ZARDA'!$C$4:$E$147,3,FALSE)</f>
        <v>98</v>
      </c>
      <c r="I18" s="24">
        <v>0</v>
      </c>
      <c r="J18" s="24">
        <f t="shared" si="0"/>
        <v>69</v>
      </c>
      <c r="K18" s="24">
        <v>25</v>
      </c>
      <c r="L18" s="27">
        <f>G18*H18+I18+J18+K18</f>
        <v>388</v>
      </c>
      <c r="M18" s="31"/>
      <c r="N18" s="29" t="s">
        <v>45</v>
      </c>
    </row>
    <row r="19" spans="1:14" ht="14.25" customHeight="1">
      <c r="A19" s="26">
        <f t="shared" si="2"/>
        <v>16</v>
      </c>
      <c r="B19" s="23" t="s">
        <v>109</v>
      </c>
      <c r="C19" s="23" t="s">
        <v>114</v>
      </c>
      <c r="D19" s="23" t="s">
        <v>115</v>
      </c>
      <c r="E19" s="23" t="s">
        <v>11</v>
      </c>
      <c r="F19" s="23" t="s">
        <v>32</v>
      </c>
      <c r="G19" s="23">
        <v>10</v>
      </c>
      <c r="H19" s="24">
        <f>VLOOKUP(F19,'[1]GOPAL ZARDA'!$C$4:$E$147,3,FALSE)</f>
        <v>71</v>
      </c>
      <c r="I19" s="24">
        <v>0</v>
      </c>
      <c r="J19" s="24">
        <f t="shared" si="0"/>
        <v>230</v>
      </c>
      <c r="K19" s="24">
        <v>25</v>
      </c>
      <c r="L19" s="27">
        <f>G19*H19+I19+J19+K19</f>
        <v>965</v>
      </c>
      <c r="M19" s="31"/>
      <c r="N19" s="29" t="s">
        <v>36</v>
      </c>
    </row>
    <row r="20" spans="1:14" ht="14.25" customHeight="1">
      <c r="A20" s="26">
        <f t="shared" si="2"/>
        <v>17</v>
      </c>
      <c r="B20" s="23" t="s">
        <v>109</v>
      </c>
      <c r="C20" s="23" t="s">
        <v>116</v>
      </c>
      <c r="D20" s="23" t="s">
        <v>117</v>
      </c>
      <c r="E20" s="23" t="s">
        <v>11</v>
      </c>
      <c r="F20" s="23" t="s">
        <v>32</v>
      </c>
      <c r="G20" s="23">
        <v>1</v>
      </c>
      <c r="H20" s="24">
        <f>VLOOKUP(F20,'[1]GOPAL ZARDA'!$C$4:$E$147,3,FALSE)</f>
        <v>71</v>
      </c>
      <c r="I20" s="24">
        <v>0</v>
      </c>
      <c r="J20" s="24">
        <f t="shared" si="0"/>
        <v>23</v>
      </c>
      <c r="K20" s="24">
        <v>25</v>
      </c>
      <c r="L20" s="27">
        <f>G20*H20+I20+J20+K20</f>
        <v>119</v>
      </c>
      <c r="M20" s="31"/>
      <c r="N20" s="29" t="s">
        <v>36</v>
      </c>
    </row>
    <row r="21" spans="1:14" ht="30">
      <c r="A21" s="26">
        <f t="shared" si="2"/>
        <v>18</v>
      </c>
      <c r="B21" s="23" t="s">
        <v>109</v>
      </c>
      <c r="C21" s="23" t="s">
        <v>118</v>
      </c>
      <c r="D21" s="23" t="s">
        <v>119</v>
      </c>
      <c r="E21" s="23" t="s">
        <v>11</v>
      </c>
      <c r="F21" s="23" t="s">
        <v>31</v>
      </c>
      <c r="G21" s="23">
        <v>1</v>
      </c>
      <c r="H21" s="24">
        <f>VLOOKUP(F21,'[1]GOPAL ZARDA'!$C$4:$E$147,3,FALSE)</f>
        <v>143</v>
      </c>
      <c r="I21" s="24">
        <v>0</v>
      </c>
      <c r="J21" s="24">
        <f t="shared" si="0"/>
        <v>23</v>
      </c>
      <c r="K21" s="24">
        <v>25</v>
      </c>
      <c r="L21" s="27">
        <f>8*H21+I21+J21+K21</f>
        <v>1192</v>
      </c>
      <c r="M21" s="31" t="s">
        <v>70</v>
      </c>
      <c r="N21" s="29" t="s">
        <v>38</v>
      </c>
    </row>
    <row r="22" spans="1:14" ht="14.25" customHeight="1">
      <c r="A22" s="26">
        <f t="shared" si="2"/>
        <v>19</v>
      </c>
      <c r="B22" s="23" t="s">
        <v>109</v>
      </c>
      <c r="C22" s="23" t="s">
        <v>120</v>
      </c>
      <c r="D22" s="23" t="s">
        <v>121</v>
      </c>
      <c r="E22" s="23" t="s">
        <v>11</v>
      </c>
      <c r="F22" s="23" t="s">
        <v>19</v>
      </c>
      <c r="G22" s="23">
        <v>3</v>
      </c>
      <c r="H22" s="24">
        <f>VLOOKUP(F22,'[1]GOPAL ZARDA'!$C$4:$E$147,3,FALSE)</f>
        <v>83</v>
      </c>
      <c r="I22" s="24">
        <v>0</v>
      </c>
      <c r="J22" s="24">
        <f t="shared" si="0"/>
        <v>69</v>
      </c>
      <c r="K22" s="24">
        <v>25</v>
      </c>
      <c r="L22" s="27">
        <f t="shared" ref="L22:L39" si="3">G22*H22+I22+J22+K22</f>
        <v>343</v>
      </c>
      <c r="M22" s="31"/>
      <c r="N22" s="29" t="s">
        <v>102</v>
      </c>
    </row>
    <row r="23" spans="1:14" ht="14.25" customHeight="1">
      <c r="A23" s="26">
        <f t="shared" si="2"/>
        <v>20</v>
      </c>
      <c r="B23" s="23" t="s">
        <v>109</v>
      </c>
      <c r="C23" s="23" t="s">
        <v>122</v>
      </c>
      <c r="D23" s="23" t="s">
        <v>123</v>
      </c>
      <c r="E23" s="23" t="s">
        <v>11</v>
      </c>
      <c r="F23" s="23" t="s">
        <v>15</v>
      </c>
      <c r="G23" s="23">
        <v>2</v>
      </c>
      <c r="H23" s="24">
        <f>VLOOKUP(F23,'[1]GOPAL ZARDA'!$C$4:$E$147,3,FALSE)</f>
        <v>139</v>
      </c>
      <c r="I23" s="24">
        <v>0</v>
      </c>
      <c r="J23" s="24">
        <f t="shared" si="0"/>
        <v>46</v>
      </c>
      <c r="K23" s="24">
        <v>25</v>
      </c>
      <c r="L23" s="27">
        <f t="shared" si="3"/>
        <v>349</v>
      </c>
      <c r="M23" s="31"/>
      <c r="N23" s="29" t="s">
        <v>37</v>
      </c>
    </row>
    <row r="24" spans="1:14" ht="14.25" customHeight="1">
      <c r="A24" s="26">
        <f t="shared" si="2"/>
        <v>21</v>
      </c>
      <c r="B24" s="23" t="s">
        <v>124</v>
      </c>
      <c r="C24" s="23" t="s">
        <v>125</v>
      </c>
      <c r="D24" s="23" t="s">
        <v>126</v>
      </c>
      <c r="E24" s="23" t="s">
        <v>11</v>
      </c>
      <c r="F24" s="23" t="s">
        <v>127</v>
      </c>
      <c r="G24" s="23">
        <v>5</v>
      </c>
      <c r="H24" s="24">
        <f>VLOOKUP(F24,'[1]GOPAL ZARDA'!$C$4:$E$147,3,FALSE)</f>
        <v>58</v>
      </c>
      <c r="I24" s="24">
        <v>0</v>
      </c>
      <c r="J24" s="24">
        <f t="shared" si="0"/>
        <v>115</v>
      </c>
      <c r="K24" s="24">
        <v>25</v>
      </c>
      <c r="L24" s="27">
        <f t="shared" si="3"/>
        <v>430</v>
      </c>
      <c r="M24" s="31"/>
      <c r="N24" s="29" t="s">
        <v>128</v>
      </c>
    </row>
    <row r="25" spans="1:14" ht="14.25" customHeight="1">
      <c r="A25" s="26">
        <f t="shared" si="2"/>
        <v>22</v>
      </c>
      <c r="B25" s="23" t="s">
        <v>124</v>
      </c>
      <c r="C25" s="23" t="s">
        <v>129</v>
      </c>
      <c r="D25" s="23" t="s">
        <v>130</v>
      </c>
      <c r="E25" s="23" t="s">
        <v>11</v>
      </c>
      <c r="F25" s="23" t="s">
        <v>30</v>
      </c>
      <c r="G25" s="23">
        <v>5</v>
      </c>
      <c r="H25" s="24">
        <f>VLOOKUP(F25,'[1]GOPAL ZARDA'!$C$4:$E$147,3,FALSE)</f>
        <v>83</v>
      </c>
      <c r="I25" s="24">
        <v>0</v>
      </c>
      <c r="J25" s="24">
        <f t="shared" si="0"/>
        <v>115</v>
      </c>
      <c r="K25" s="24">
        <v>25</v>
      </c>
      <c r="L25" s="27">
        <f t="shared" si="3"/>
        <v>555</v>
      </c>
      <c r="M25" s="31"/>
      <c r="N25" s="29" t="s">
        <v>65</v>
      </c>
    </row>
    <row r="26" spans="1:14" ht="14.25" customHeight="1">
      <c r="A26" s="26">
        <f t="shared" si="2"/>
        <v>23</v>
      </c>
      <c r="B26" s="23" t="s">
        <v>124</v>
      </c>
      <c r="C26" s="23" t="s">
        <v>131</v>
      </c>
      <c r="D26" s="23" t="s">
        <v>132</v>
      </c>
      <c r="E26" s="23" t="s">
        <v>11</v>
      </c>
      <c r="F26" s="23" t="s">
        <v>30</v>
      </c>
      <c r="G26" s="23">
        <v>1</v>
      </c>
      <c r="H26" s="24">
        <f>VLOOKUP(F26,'[1]GOPAL ZARDA'!$C$4:$E$147,3,FALSE)</f>
        <v>83</v>
      </c>
      <c r="I26" s="24">
        <v>0</v>
      </c>
      <c r="J26" s="24">
        <f t="shared" si="0"/>
        <v>23</v>
      </c>
      <c r="K26" s="24">
        <v>25</v>
      </c>
      <c r="L26" s="27">
        <f t="shared" si="3"/>
        <v>131</v>
      </c>
      <c r="M26" s="31"/>
      <c r="N26" s="29" t="s">
        <v>65</v>
      </c>
    </row>
    <row r="27" spans="1:14" ht="14.25" customHeight="1">
      <c r="A27" s="26">
        <f t="shared" si="2"/>
        <v>24</v>
      </c>
      <c r="B27" s="23" t="s">
        <v>124</v>
      </c>
      <c r="C27" s="23" t="s">
        <v>133</v>
      </c>
      <c r="D27" s="23" t="s">
        <v>134</v>
      </c>
      <c r="E27" s="23" t="s">
        <v>11</v>
      </c>
      <c r="F27" s="23" t="s">
        <v>60</v>
      </c>
      <c r="G27" s="23">
        <v>9</v>
      </c>
      <c r="H27" s="24">
        <f>VLOOKUP(F27,'[1]GOPAL ZARDA'!$C$4:$E$147,3,FALSE)</f>
        <v>86</v>
      </c>
      <c r="I27" s="24">
        <v>0</v>
      </c>
      <c r="J27" s="24">
        <f t="shared" si="0"/>
        <v>207</v>
      </c>
      <c r="K27" s="24">
        <v>25</v>
      </c>
      <c r="L27" s="27">
        <f t="shared" si="3"/>
        <v>1006</v>
      </c>
      <c r="M27" s="31"/>
      <c r="N27" s="29" t="s">
        <v>61</v>
      </c>
    </row>
    <row r="28" spans="1:14" ht="14.25" customHeight="1">
      <c r="A28" s="26">
        <f t="shared" si="2"/>
        <v>25</v>
      </c>
      <c r="B28" s="23" t="s">
        <v>124</v>
      </c>
      <c r="C28" s="23" t="s">
        <v>135</v>
      </c>
      <c r="D28" s="23" t="s">
        <v>136</v>
      </c>
      <c r="E28" s="23" t="s">
        <v>11</v>
      </c>
      <c r="F28" s="23" t="s">
        <v>60</v>
      </c>
      <c r="G28" s="23">
        <v>1</v>
      </c>
      <c r="H28" s="24">
        <f>VLOOKUP(F28,'[1]GOPAL ZARDA'!$C$4:$E$147,3,FALSE)</f>
        <v>86</v>
      </c>
      <c r="I28" s="24">
        <v>0</v>
      </c>
      <c r="J28" s="24">
        <f t="shared" si="0"/>
        <v>23</v>
      </c>
      <c r="K28" s="24">
        <v>25</v>
      </c>
      <c r="L28" s="27">
        <f t="shared" si="3"/>
        <v>134</v>
      </c>
      <c r="M28" s="31"/>
      <c r="N28" s="29" t="s">
        <v>61</v>
      </c>
    </row>
    <row r="29" spans="1:14" ht="14.25" customHeight="1">
      <c r="A29" s="26">
        <f t="shared" si="2"/>
        <v>26</v>
      </c>
      <c r="B29" s="23" t="s">
        <v>137</v>
      </c>
      <c r="C29" s="23" t="s">
        <v>138</v>
      </c>
      <c r="D29" s="23" t="s">
        <v>139</v>
      </c>
      <c r="E29" s="23" t="s">
        <v>11</v>
      </c>
      <c r="F29" s="23" t="s">
        <v>60</v>
      </c>
      <c r="G29" s="23">
        <v>3</v>
      </c>
      <c r="H29" s="24">
        <f>VLOOKUP(F29,'[1]GOPAL ZARDA'!$C$4:$E$147,3,FALSE)</f>
        <v>86</v>
      </c>
      <c r="I29" s="24">
        <v>0</v>
      </c>
      <c r="J29" s="24">
        <f t="shared" si="0"/>
        <v>69</v>
      </c>
      <c r="K29" s="24">
        <v>25</v>
      </c>
      <c r="L29" s="27">
        <f t="shared" si="3"/>
        <v>352</v>
      </c>
      <c r="M29" s="31"/>
      <c r="N29" s="29" t="s">
        <v>61</v>
      </c>
    </row>
    <row r="30" spans="1:14" ht="14.25" customHeight="1">
      <c r="A30" s="26">
        <f t="shared" si="2"/>
        <v>27</v>
      </c>
      <c r="B30" s="23" t="s">
        <v>137</v>
      </c>
      <c r="C30" s="23" t="s">
        <v>140</v>
      </c>
      <c r="D30" s="23" t="s">
        <v>141</v>
      </c>
      <c r="E30" s="23" t="s">
        <v>11</v>
      </c>
      <c r="F30" s="23" t="s">
        <v>48</v>
      </c>
      <c r="G30" s="23">
        <v>10</v>
      </c>
      <c r="H30" s="24">
        <f>VLOOKUP(F30,'[1]GOPAL ZARDA'!$C$4:$E$147,3,FALSE)</f>
        <v>49</v>
      </c>
      <c r="I30" s="24">
        <v>0</v>
      </c>
      <c r="J30" s="24">
        <f t="shared" si="0"/>
        <v>230</v>
      </c>
      <c r="K30" s="24">
        <v>25</v>
      </c>
      <c r="L30" s="27">
        <f t="shared" si="3"/>
        <v>745</v>
      </c>
      <c r="M30" s="31"/>
      <c r="N30" s="29" t="s">
        <v>49</v>
      </c>
    </row>
    <row r="31" spans="1:14" ht="14.25" customHeight="1">
      <c r="A31" s="26">
        <f t="shared" si="2"/>
        <v>28</v>
      </c>
      <c r="B31" s="23" t="s">
        <v>137</v>
      </c>
      <c r="C31" s="23" t="s">
        <v>142</v>
      </c>
      <c r="D31" s="23" t="s">
        <v>143</v>
      </c>
      <c r="E31" s="23" t="s">
        <v>11</v>
      </c>
      <c r="F31" s="23" t="s">
        <v>14</v>
      </c>
      <c r="G31" s="23">
        <v>10</v>
      </c>
      <c r="H31" s="24">
        <f>VLOOKUP(F31,'[1]GOPAL ZARDA'!$C$4:$E$147,3,FALSE)</f>
        <v>67</v>
      </c>
      <c r="I31" s="24">
        <v>0</v>
      </c>
      <c r="J31" s="24">
        <f t="shared" si="0"/>
        <v>230</v>
      </c>
      <c r="K31" s="24">
        <v>25</v>
      </c>
      <c r="L31" s="27">
        <f t="shared" si="3"/>
        <v>925</v>
      </c>
      <c r="M31" s="31"/>
      <c r="N31" s="29" t="s">
        <v>72</v>
      </c>
    </row>
    <row r="32" spans="1:14" ht="14.25" customHeight="1">
      <c r="A32" s="26">
        <f t="shared" si="2"/>
        <v>29</v>
      </c>
      <c r="B32" s="23" t="s">
        <v>137</v>
      </c>
      <c r="C32" s="23" t="s">
        <v>144</v>
      </c>
      <c r="D32" s="23" t="s">
        <v>145</v>
      </c>
      <c r="E32" s="23" t="s">
        <v>11</v>
      </c>
      <c r="F32" s="23" t="s">
        <v>14</v>
      </c>
      <c r="G32" s="23">
        <v>1</v>
      </c>
      <c r="H32" s="24">
        <f>VLOOKUP(F32,'[1]GOPAL ZARDA'!$C$4:$E$147,3,FALSE)</f>
        <v>67</v>
      </c>
      <c r="I32" s="24">
        <v>0</v>
      </c>
      <c r="J32" s="24">
        <f t="shared" si="0"/>
        <v>23</v>
      </c>
      <c r="K32" s="24">
        <v>25</v>
      </c>
      <c r="L32" s="27">
        <f t="shared" si="3"/>
        <v>115</v>
      </c>
      <c r="M32" s="31"/>
      <c r="N32" s="29" t="s">
        <v>72</v>
      </c>
    </row>
    <row r="33" spans="1:14" ht="14.25" customHeight="1">
      <c r="A33" s="26">
        <f t="shared" si="2"/>
        <v>30</v>
      </c>
      <c r="B33" s="23" t="s">
        <v>137</v>
      </c>
      <c r="C33" s="23" t="s">
        <v>146</v>
      </c>
      <c r="D33" s="23" t="s">
        <v>147</v>
      </c>
      <c r="E33" s="23" t="s">
        <v>11</v>
      </c>
      <c r="F33" s="23" t="s">
        <v>25</v>
      </c>
      <c r="G33" s="23">
        <v>1</v>
      </c>
      <c r="H33" s="24">
        <f>VLOOKUP(F33,'[1]GOPAL ZARDA'!$C$4:$E$147,3,FALSE)</f>
        <v>67</v>
      </c>
      <c r="I33" s="24">
        <v>0</v>
      </c>
      <c r="J33" s="24">
        <f t="shared" si="0"/>
        <v>23</v>
      </c>
      <c r="K33" s="24">
        <v>25</v>
      </c>
      <c r="L33" s="27">
        <f t="shared" si="3"/>
        <v>115</v>
      </c>
      <c r="M33" s="31"/>
      <c r="N33" s="29" t="s">
        <v>69</v>
      </c>
    </row>
    <row r="34" spans="1:14" ht="14.25" customHeight="1">
      <c r="A34" s="26">
        <f t="shared" si="2"/>
        <v>31</v>
      </c>
      <c r="B34" s="23" t="s">
        <v>137</v>
      </c>
      <c r="C34" s="23" t="s">
        <v>148</v>
      </c>
      <c r="D34" s="23" t="s">
        <v>149</v>
      </c>
      <c r="E34" s="23" t="s">
        <v>11</v>
      </c>
      <c r="F34" s="23" t="s">
        <v>25</v>
      </c>
      <c r="G34" s="23">
        <v>7</v>
      </c>
      <c r="H34" s="24">
        <f>VLOOKUP(F34,'[1]GOPAL ZARDA'!$C$4:$E$147,3,FALSE)</f>
        <v>67</v>
      </c>
      <c r="I34" s="24">
        <v>0</v>
      </c>
      <c r="J34" s="24">
        <f t="shared" si="0"/>
        <v>161</v>
      </c>
      <c r="K34" s="24">
        <v>25</v>
      </c>
      <c r="L34" s="27">
        <f t="shared" si="3"/>
        <v>655</v>
      </c>
      <c r="M34" s="31"/>
      <c r="N34" s="29" t="s">
        <v>69</v>
      </c>
    </row>
    <row r="35" spans="1:14" ht="14.25" customHeight="1">
      <c r="A35" s="26">
        <f t="shared" si="2"/>
        <v>32</v>
      </c>
      <c r="B35" s="23" t="s">
        <v>137</v>
      </c>
      <c r="C35" s="23" t="s">
        <v>150</v>
      </c>
      <c r="D35" s="23" t="s">
        <v>151</v>
      </c>
      <c r="E35" s="23" t="s">
        <v>11</v>
      </c>
      <c r="F35" s="23" t="s">
        <v>47</v>
      </c>
      <c r="G35" s="23">
        <v>1</v>
      </c>
      <c r="H35" s="24">
        <f>VLOOKUP(F35,'[1]GOPAL ZARDA'!$C$4:$E$147,3,FALSE)</f>
        <v>94</v>
      </c>
      <c r="I35" s="24">
        <v>0</v>
      </c>
      <c r="J35" s="24">
        <f t="shared" si="0"/>
        <v>23</v>
      </c>
      <c r="K35" s="24">
        <v>25</v>
      </c>
      <c r="L35" s="27">
        <f t="shared" si="3"/>
        <v>142</v>
      </c>
      <c r="M35" s="31"/>
      <c r="N35" s="29" t="s">
        <v>35</v>
      </c>
    </row>
    <row r="36" spans="1:14" ht="14.25" customHeight="1">
      <c r="A36" s="26">
        <f t="shared" si="2"/>
        <v>33</v>
      </c>
      <c r="B36" s="23" t="s">
        <v>137</v>
      </c>
      <c r="C36" s="23" t="s">
        <v>152</v>
      </c>
      <c r="D36" s="23" t="s">
        <v>153</v>
      </c>
      <c r="E36" s="23" t="s">
        <v>11</v>
      </c>
      <c r="F36" s="23" t="s">
        <v>47</v>
      </c>
      <c r="G36" s="23">
        <v>1</v>
      </c>
      <c r="H36" s="24">
        <f>VLOOKUP(F36,'[1]GOPAL ZARDA'!$C$4:$E$147,3,FALSE)</f>
        <v>94</v>
      </c>
      <c r="I36" s="24">
        <v>0</v>
      </c>
      <c r="J36" s="24">
        <f t="shared" ref="J36:J67" si="4">G36*23</f>
        <v>23</v>
      </c>
      <c r="K36" s="24">
        <v>25</v>
      </c>
      <c r="L36" s="27">
        <f t="shared" si="3"/>
        <v>142</v>
      </c>
      <c r="M36" s="31"/>
      <c r="N36" s="29" t="s">
        <v>35</v>
      </c>
    </row>
    <row r="37" spans="1:14" ht="14.25" customHeight="1">
      <c r="A37" s="26">
        <f t="shared" si="2"/>
        <v>34</v>
      </c>
      <c r="B37" s="23" t="s">
        <v>137</v>
      </c>
      <c r="C37" s="23" t="s">
        <v>154</v>
      </c>
      <c r="D37" s="23" t="s">
        <v>155</v>
      </c>
      <c r="E37" s="23" t="s">
        <v>11</v>
      </c>
      <c r="F37" s="23" t="s">
        <v>47</v>
      </c>
      <c r="G37" s="23">
        <v>6</v>
      </c>
      <c r="H37" s="24">
        <f>VLOOKUP(F37,'[1]GOPAL ZARDA'!$C$4:$E$147,3,FALSE)</f>
        <v>94</v>
      </c>
      <c r="I37" s="24">
        <v>0</v>
      </c>
      <c r="J37" s="24">
        <f t="shared" si="4"/>
        <v>138</v>
      </c>
      <c r="K37" s="24">
        <v>25</v>
      </c>
      <c r="L37" s="27">
        <f t="shared" si="3"/>
        <v>727</v>
      </c>
      <c r="M37" s="31"/>
      <c r="N37" s="29" t="s">
        <v>35</v>
      </c>
    </row>
    <row r="38" spans="1:14" ht="14.25" customHeight="1">
      <c r="A38" s="26">
        <f t="shared" si="2"/>
        <v>35</v>
      </c>
      <c r="B38" s="23" t="s">
        <v>137</v>
      </c>
      <c r="C38" s="23" t="s">
        <v>156</v>
      </c>
      <c r="D38" s="23" t="s">
        <v>157</v>
      </c>
      <c r="E38" s="23" t="s">
        <v>11</v>
      </c>
      <c r="F38" s="23" t="s">
        <v>28</v>
      </c>
      <c r="G38" s="23">
        <v>14</v>
      </c>
      <c r="H38" s="24">
        <f>VLOOKUP(F38,'[1]GOPAL ZARDA'!$C$4:$E$147,3,FALSE)</f>
        <v>98</v>
      </c>
      <c r="I38" s="24">
        <v>0</v>
      </c>
      <c r="J38" s="24">
        <f t="shared" si="4"/>
        <v>322</v>
      </c>
      <c r="K38" s="24">
        <v>25</v>
      </c>
      <c r="L38" s="27">
        <f t="shared" si="3"/>
        <v>1719</v>
      </c>
      <c r="M38" s="31"/>
      <c r="N38" s="29" t="s">
        <v>39</v>
      </c>
    </row>
    <row r="39" spans="1:14" ht="14.25" customHeight="1">
      <c r="A39" s="26">
        <f t="shared" si="2"/>
        <v>36</v>
      </c>
      <c r="B39" s="23" t="s">
        <v>158</v>
      </c>
      <c r="C39" s="23" t="s">
        <v>159</v>
      </c>
      <c r="D39" s="23" t="s">
        <v>160</v>
      </c>
      <c r="E39" s="23" t="s">
        <v>11</v>
      </c>
      <c r="F39" s="23" t="s">
        <v>28</v>
      </c>
      <c r="G39" s="23">
        <v>1</v>
      </c>
      <c r="H39" s="24">
        <f>VLOOKUP(F39,'[1]GOPAL ZARDA'!$C$4:$E$147,3,FALSE)</f>
        <v>98</v>
      </c>
      <c r="I39" s="24">
        <v>0</v>
      </c>
      <c r="J39" s="24">
        <f t="shared" si="4"/>
        <v>23</v>
      </c>
      <c r="K39" s="24">
        <v>25</v>
      </c>
      <c r="L39" s="27">
        <f t="shared" si="3"/>
        <v>146</v>
      </c>
      <c r="M39" s="31"/>
      <c r="N39" s="29" t="s">
        <v>39</v>
      </c>
    </row>
    <row r="40" spans="1:14" ht="30">
      <c r="A40" s="26">
        <f t="shared" si="2"/>
        <v>37</v>
      </c>
      <c r="B40" s="23" t="s">
        <v>158</v>
      </c>
      <c r="C40" s="23" t="s">
        <v>161</v>
      </c>
      <c r="D40" s="23" t="s">
        <v>162</v>
      </c>
      <c r="E40" s="23" t="s">
        <v>11</v>
      </c>
      <c r="F40" s="23" t="s">
        <v>33</v>
      </c>
      <c r="G40" s="23">
        <v>3</v>
      </c>
      <c r="H40" s="24">
        <f>VLOOKUP(F40,'[1]GOPAL ZARDA'!$C$4:$E$147,3,FALSE)</f>
        <v>137</v>
      </c>
      <c r="I40" s="24">
        <v>0</v>
      </c>
      <c r="J40" s="24">
        <f t="shared" si="4"/>
        <v>69</v>
      </c>
      <c r="K40" s="24">
        <v>25</v>
      </c>
      <c r="L40" s="27">
        <f>8*H40+I40+J40+K40</f>
        <v>1190</v>
      </c>
      <c r="M40" s="31" t="s">
        <v>70</v>
      </c>
      <c r="N40" s="29" t="s">
        <v>46</v>
      </c>
    </row>
    <row r="41" spans="1:14" ht="14.25" customHeight="1">
      <c r="A41" s="26">
        <f t="shared" si="2"/>
        <v>38</v>
      </c>
      <c r="B41" s="23" t="s">
        <v>158</v>
      </c>
      <c r="C41" s="23" t="s">
        <v>163</v>
      </c>
      <c r="D41" s="23" t="s">
        <v>164</v>
      </c>
      <c r="E41" s="23" t="s">
        <v>11</v>
      </c>
      <c r="F41" s="23" t="s">
        <v>24</v>
      </c>
      <c r="G41" s="23">
        <v>1</v>
      </c>
      <c r="H41" s="24">
        <f>VLOOKUP(F41,'[1]GOPAL ZARDA'!$C$4:$E$147,3,FALSE)</f>
        <v>98</v>
      </c>
      <c r="I41" s="24">
        <v>0</v>
      </c>
      <c r="J41" s="24">
        <f t="shared" si="4"/>
        <v>23</v>
      </c>
      <c r="K41" s="24">
        <v>25</v>
      </c>
      <c r="L41" s="27">
        <f t="shared" ref="L41:L75" si="5">G41*H41+I41+J41+K41</f>
        <v>146</v>
      </c>
      <c r="M41" s="31"/>
      <c r="N41" s="29" t="s">
        <v>59</v>
      </c>
    </row>
    <row r="42" spans="1:14" ht="14.25" customHeight="1">
      <c r="A42" s="26">
        <f t="shared" si="2"/>
        <v>39</v>
      </c>
      <c r="B42" s="23" t="s">
        <v>158</v>
      </c>
      <c r="C42" s="23" t="s">
        <v>165</v>
      </c>
      <c r="D42" s="23" t="s">
        <v>166</v>
      </c>
      <c r="E42" s="23" t="s">
        <v>11</v>
      </c>
      <c r="F42" s="23" t="s">
        <v>19</v>
      </c>
      <c r="G42" s="23">
        <v>1</v>
      </c>
      <c r="H42" s="24">
        <f>VLOOKUP(F42,'[1]GOPAL ZARDA'!$C$4:$E$147,3,FALSE)</f>
        <v>83</v>
      </c>
      <c r="I42" s="24">
        <v>0</v>
      </c>
      <c r="J42" s="24">
        <f t="shared" si="4"/>
        <v>23</v>
      </c>
      <c r="K42" s="24">
        <v>25</v>
      </c>
      <c r="L42" s="27">
        <f t="shared" si="5"/>
        <v>131</v>
      </c>
      <c r="M42" s="31"/>
      <c r="N42" s="29" t="s">
        <v>102</v>
      </c>
    </row>
    <row r="43" spans="1:14" ht="14.25" customHeight="1">
      <c r="A43" s="26">
        <f t="shared" si="2"/>
        <v>40</v>
      </c>
      <c r="B43" s="23" t="s">
        <v>158</v>
      </c>
      <c r="C43" s="23" t="s">
        <v>167</v>
      </c>
      <c r="D43" s="23" t="s">
        <v>168</v>
      </c>
      <c r="E43" s="23" t="s">
        <v>11</v>
      </c>
      <c r="F43" s="23" t="s">
        <v>24</v>
      </c>
      <c r="G43" s="23">
        <v>3</v>
      </c>
      <c r="H43" s="24">
        <f>VLOOKUP(F43,'[1]GOPAL ZARDA'!$C$4:$E$147,3,FALSE)</f>
        <v>98</v>
      </c>
      <c r="I43" s="24">
        <v>0</v>
      </c>
      <c r="J43" s="24">
        <f t="shared" si="4"/>
        <v>69</v>
      </c>
      <c r="K43" s="24">
        <v>25</v>
      </c>
      <c r="L43" s="27">
        <f t="shared" si="5"/>
        <v>388</v>
      </c>
      <c r="M43" s="31"/>
      <c r="N43" s="29" t="s">
        <v>59</v>
      </c>
    </row>
    <row r="44" spans="1:14" ht="14.25" customHeight="1">
      <c r="A44" s="26">
        <f t="shared" si="2"/>
        <v>41</v>
      </c>
      <c r="B44" s="23" t="s">
        <v>158</v>
      </c>
      <c r="C44" s="23" t="s">
        <v>169</v>
      </c>
      <c r="D44" s="23" t="s">
        <v>170</v>
      </c>
      <c r="E44" s="23" t="s">
        <v>11</v>
      </c>
      <c r="F44" s="23" t="s">
        <v>19</v>
      </c>
      <c r="G44" s="23">
        <v>14</v>
      </c>
      <c r="H44" s="24">
        <f>VLOOKUP(F44,'[1]GOPAL ZARDA'!$C$4:$E$147,3,FALSE)</f>
        <v>83</v>
      </c>
      <c r="I44" s="24">
        <v>0</v>
      </c>
      <c r="J44" s="24">
        <f t="shared" si="4"/>
        <v>322</v>
      </c>
      <c r="K44" s="24">
        <v>25</v>
      </c>
      <c r="L44" s="27">
        <f t="shared" si="5"/>
        <v>1509</v>
      </c>
      <c r="M44" s="31"/>
      <c r="N44" s="29" t="s">
        <v>102</v>
      </c>
    </row>
    <row r="45" spans="1:14" ht="14.25" customHeight="1">
      <c r="A45" s="26">
        <f t="shared" si="2"/>
        <v>42</v>
      </c>
      <c r="B45" s="23" t="s">
        <v>158</v>
      </c>
      <c r="C45" s="23" t="s">
        <v>171</v>
      </c>
      <c r="D45" s="23" t="s">
        <v>172</v>
      </c>
      <c r="E45" s="23" t="s">
        <v>11</v>
      </c>
      <c r="F45" s="23" t="s">
        <v>28</v>
      </c>
      <c r="G45" s="23">
        <v>2</v>
      </c>
      <c r="H45" s="24">
        <f>VLOOKUP(F45,'[1]GOPAL ZARDA'!$C$4:$E$147,3,FALSE)</f>
        <v>98</v>
      </c>
      <c r="I45" s="24">
        <v>0</v>
      </c>
      <c r="J45" s="24">
        <f t="shared" si="4"/>
        <v>46</v>
      </c>
      <c r="K45" s="24">
        <v>25</v>
      </c>
      <c r="L45" s="27">
        <f t="shared" si="5"/>
        <v>267</v>
      </c>
      <c r="M45" s="31"/>
      <c r="N45" s="29" t="s">
        <v>39</v>
      </c>
    </row>
    <row r="46" spans="1:14" ht="14.25" customHeight="1">
      <c r="A46" s="26">
        <f t="shared" si="2"/>
        <v>43</v>
      </c>
      <c r="B46" s="23" t="s">
        <v>173</v>
      </c>
      <c r="C46" s="23" t="s">
        <v>174</v>
      </c>
      <c r="D46" s="23" t="s">
        <v>175</v>
      </c>
      <c r="E46" s="23" t="s">
        <v>11</v>
      </c>
      <c r="F46" s="23" t="s">
        <v>26</v>
      </c>
      <c r="G46" s="23">
        <v>3</v>
      </c>
      <c r="H46" s="24">
        <f>VLOOKUP(F46,'[1]GOPAL ZARDA'!$C$4:$E$147,3,FALSE)</f>
        <v>67</v>
      </c>
      <c r="I46" s="24">
        <v>0</v>
      </c>
      <c r="J46" s="24">
        <f t="shared" si="4"/>
        <v>69</v>
      </c>
      <c r="K46" s="24">
        <v>25</v>
      </c>
      <c r="L46" s="27">
        <f t="shared" si="5"/>
        <v>295</v>
      </c>
      <c r="M46" s="31"/>
      <c r="N46" s="29" t="s">
        <v>68</v>
      </c>
    </row>
    <row r="47" spans="1:14" ht="14.25" customHeight="1">
      <c r="A47" s="26">
        <f t="shared" si="2"/>
        <v>44</v>
      </c>
      <c r="B47" s="23" t="s">
        <v>173</v>
      </c>
      <c r="C47" s="23" t="s">
        <v>176</v>
      </c>
      <c r="D47" s="23" t="s">
        <v>177</v>
      </c>
      <c r="E47" s="23" t="s">
        <v>11</v>
      </c>
      <c r="F47" s="23" t="s">
        <v>27</v>
      </c>
      <c r="G47" s="23">
        <v>6</v>
      </c>
      <c r="H47" s="24">
        <f>VLOOKUP(F47,'[1]GOPAL ZARDA'!$C$4:$E$147,3,FALSE)</f>
        <v>108</v>
      </c>
      <c r="I47" s="24">
        <v>0</v>
      </c>
      <c r="J47" s="24">
        <f t="shared" si="4"/>
        <v>138</v>
      </c>
      <c r="K47" s="24">
        <v>25</v>
      </c>
      <c r="L47" s="27">
        <f t="shared" si="5"/>
        <v>811</v>
      </c>
      <c r="M47" s="31"/>
      <c r="N47" s="29" t="s">
        <v>43</v>
      </c>
    </row>
    <row r="48" spans="1:14" ht="14.25" customHeight="1">
      <c r="A48" s="26">
        <f t="shared" si="2"/>
        <v>45</v>
      </c>
      <c r="B48" s="23" t="s">
        <v>173</v>
      </c>
      <c r="C48" s="23" t="s">
        <v>178</v>
      </c>
      <c r="D48" s="23" t="s">
        <v>179</v>
      </c>
      <c r="E48" s="23" t="s">
        <v>11</v>
      </c>
      <c r="F48" s="23" t="s">
        <v>180</v>
      </c>
      <c r="G48" s="23">
        <v>6</v>
      </c>
      <c r="H48" s="24">
        <f>VLOOKUP(F48,'[1]GOPAL ZARDA'!$C$4:$E$147,3,FALSE)</f>
        <v>89</v>
      </c>
      <c r="I48" s="24">
        <v>0</v>
      </c>
      <c r="J48" s="24">
        <f t="shared" si="4"/>
        <v>138</v>
      </c>
      <c r="K48" s="24">
        <v>25</v>
      </c>
      <c r="L48" s="27">
        <f t="shared" si="5"/>
        <v>697</v>
      </c>
      <c r="M48" s="31"/>
      <c r="N48" s="29" t="s">
        <v>181</v>
      </c>
    </row>
    <row r="49" spans="1:14" ht="14.25" customHeight="1">
      <c r="A49" s="26">
        <f t="shared" si="2"/>
        <v>46</v>
      </c>
      <c r="B49" s="23" t="s">
        <v>173</v>
      </c>
      <c r="C49" s="23" t="s">
        <v>182</v>
      </c>
      <c r="D49" s="23" t="s">
        <v>183</v>
      </c>
      <c r="E49" s="23" t="s">
        <v>11</v>
      </c>
      <c r="F49" s="23" t="s">
        <v>180</v>
      </c>
      <c r="G49" s="23">
        <v>1</v>
      </c>
      <c r="H49" s="24">
        <f>VLOOKUP(F49,'[1]GOPAL ZARDA'!$C$4:$E$147,3,FALSE)</f>
        <v>89</v>
      </c>
      <c r="I49" s="24">
        <v>0</v>
      </c>
      <c r="J49" s="24">
        <f t="shared" si="4"/>
        <v>23</v>
      </c>
      <c r="K49" s="24">
        <v>25</v>
      </c>
      <c r="L49" s="27">
        <f t="shared" si="5"/>
        <v>137</v>
      </c>
      <c r="M49" s="31"/>
      <c r="N49" s="29" t="s">
        <v>181</v>
      </c>
    </row>
    <row r="50" spans="1:14" ht="14.25" customHeight="1">
      <c r="A50" s="26">
        <f t="shared" si="2"/>
        <v>47</v>
      </c>
      <c r="B50" s="23" t="s">
        <v>173</v>
      </c>
      <c r="C50" s="23" t="s">
        <v>184</v>
      </c>
      <c r="D50" s="23" t="s">
        <v>185</v>
      </c>
      <c r="E50" s="23" t="s">
        <v>11</v>
      </c>
      <c r="F50" s="23" t="s">
        <v>67</v>
      </c>
      <c r="G50" s="23">
        <v>6</v>
      </c>
      <c r="H50" s="24">
        <f>VLOOKUP(F50,'[1]GOPAL ZARDA'!$C$4:$E$147,3,FALSE)</f>
        <v>67</v>
      </c>
      <c r="I50" s="24">
        <v>0</v>
      </c>
      <c r="J50" s="24">
        <f t="shared" si="4"/>
        <v>138</v>
      </c>
      <c r="K50" s="24">
        <v>25</v>
      </c>
      <c r="L50" s="27">
        <f t="shared" si="5"/>
        <v>565</v>
      </c>
      <c r="M50" s="31"/>
      <c r="N50" s="29" t="s">
        <v>44</v>
      </c>
    </row>
    <row r="51" spans="1:14" ht="14.25" customHeight="1">
      <c r="A51" s="26">
        <f t="shared" si="2"/>
        <v>48</v>
      </c>
      <c r="B51" s="23" t="s">
        <v>173</v>
      </c>
      <c r="C51" s="23" t="s">
        <v>186</v>
      </c>
      <c r="D51" s="23" t="s">
        <v>187</v>
      </c>
      <c r="E51" s="23" t="s">
        <v>11</v>
      </c>
      <c r="F51" s="23" t="s">
        <v>27</v>
      </c>
      <c r="G51" s="23">
        <v>1</v>
      </c>
      <c r="H51" s="24">
        <f>VLOOKUP(F51,'[1]GOPAL ZARDA'!$C$4:$E$147,3,FALSE)</f>
        <v>108</v>
      </c>
      <c r="I51" s="24">
        <v>0</v>
      </c>
      <c r="J51" s="24">
        <f t="shared" si="4"/>
        <v>23</v>
      </c>
      <c r="K51" s="24">
        <v>25</v>
      </c>
      <c r="L51" s="27">
        <f t="shared" si="5"/>
        <v>156</v>
      </c>
      <c r="M51" s="31"/>
      <c r="N51" s="29" t="s">
        <v>43</v>
      </c>
    </row>
    <row r="52" spans="1:14" ht="14.25" customHeight="1">
      <c r="A52" s="26">
        <f t="shared" si="2"/>
        <v>49</v>
      </c>
      <c r="B52" s="23" t="s">
        <v>173</v>
      </c>
      <c r="C52" s="23" t="s">
        <v>188</v>
      </c>
      <c r="D52" s="23" t="s">
        <v>189</v>
      </c>
      <c r="E52" s="23" t="s">
        <v>11</v>
      </c>
      <c r="F52" s="23" t="s">
        <v>19</v>
      </c>
      <c r="G52" s="23">
        <v>1</v>
      </c>
      <c r="H52" s="24">
        <f>VLOOKUP(F52,'[1]GOPAL ZARDA'!$C$4:$E$147,3,FALSE)</f>
        <v>83</v>
      </c>
      <c r="I52" s="24">
        <v>0</v>
      </c>
      <c r="J52" s="24">
        <f t="shared" si="4"/>
        <v>23</v>
      </c>
      <c r="K52" s="24">
        <v>25</v>
      </c>
      <c r="L52" s="27">
        <f t="shared" si="5"/>
        <v>131</v>
      </c>
      <c r="M52" s="31"/>
      <c r="N52" s="29" t="s">
        <v>42</v>
      </c>
    </row>
    <row r="53" spans="1:14" ht="14.25" customHeight="1">
      <c r="A53" s="26">
        <f t="shared" si="2"/>
        <v>50</v>
      </c>
      <c r="B53" s="23" t="s">
        <v>173</v>
      </c>
      <c r="C53" s="23" t="s">
        <v>190</v>
      </c>
      <c r="D53" s="23" t="s">
        <v>191</v>
      </c>
      <c r="E53" s="23" t="s">
        <v>11</v>
      </c>
      <c r="F53" s="23" t="s">
        <v>19</v>
      </c>
      <c r="G53" s="23">
        <v>22</v>
      </c>
      <c r="H53" s="24">
        <f>VLOOKUP(F53,'[1]GOPAL ZARDA'!$C$4:$E$147,3,FALSE)</f>
        <v>83</v>
      </c>
      <c r="I53" s="24">
        <v>0</v>
      </c>
      <c r="J53" s="24">
        <f t="shared" si="4"/>
        <v>506</v>
      </c>
      <c r="K53" s="24">
        <v>25</v>
      </c>
      <c r="L53" s="27">
        <f t="shared" si="5"/>
        <v>2357</v>
      </c>
      <c r="M53" s="31"/>
      <c r="N53" s="29" t="s">
        <v>102</v>
      </c>
    </row>
    <row r="54" spans="1:14" ht="14.25" customHeight="1">
      <c r="A54" s="26">
        <f t="shared" si="2"/>
        <v>51</v>
      </c>
      <c r="B54" s="23" t="s">
        <v>173</v>
      </c>
      <c r="C54" s="23" t="s">
        <v>192</v>
      </c>
      <c r="D54" s="23" t="s">
        <v>193</v>
      </c>
      <c r="E54" s="23" t="s">
        <v>11</v>
      </c>
      <c r="F54" s="23" t="s">
        <v>194</v>
      </c>
      <c r="G54" s="23">
        <v>2</v>
      </c>
      <c r="H54" s="24">
        <f>VLOOKUP(F54,'[1]GOPAL ZARDA'!$C$4:$E$147,3,FALSE)</f>
        <v>85</v>
      </c>
      <c r="I54" s="24">
        <v>0</v>
      </c>
      <c r="J54" s="24">
        <f t="shared" si="4"/>
        <v>46</v>
      </c>
      <c r="K54" s="24">
        <v>25</v>
      </c>
      <c r="L54" s="27">
        <f t="shared" si="5"/>
        <v>241</v>
      </c>
      <c r="M54" s="31"/>
      <c r="N54" s="29" t="s">
        <v>195</v>
      </c>
    </row>
    <row r="55" spans="1:14" ht="14.25" customHeight="1">
      <c r="A55" s="26">
        <f t="shared" si="2"/>
        <v>52</v>
      </c>
      <c r="B55" s="23" t="s">
        <v>173</v>
      </c>
      <c r="C55" s="23" t="s">
        <v>196</v>
      </c>
      <c r="D55" s="23" t="s">
        <v>197</v>
      </c>
      <c r="E55" s="23" t="s">
        <v>11</v>
      </c>
      <c r="F55" s="23" t="s">
        <v>194</v>
      </c>
      <c r="G55" s="23">
        <v>1</v>
      </c>
      <c r="H55" s="24">
        <f>VLOOKUP(F55,'[1]GOPAL ZARDA'!$C$4:$E$147,3,FALSE)</f>
        <v>85</v>
      </c>
      <c r="I55" s="24">
        <v>0</v>
      </c>
      <c r="J55" s="24">
        <f t="shared" si="4"/>
        <v>23</v>
      </c>
      <c r="K55" s="24">
        <v>25</v>
      </c>
      <c r="L55" s="27">
        <f t="shared" si="5"/>
        <v>133</v>
      </c>
      <c r="M55" s="31"/>
      <c r="N55" s="29" t="s">
        <v>198</v>
      </c>
    </row>
    <row r="56" spans="1:14" ht="14.25" customHeight="1">
      <c r="A56" s="26">
        <f t="shared" si="2"/>
        <v>53</v>
      </c>
      <c r="B56" s="23" t="s">
        <v>173</v>
      </c>
      <c r="C56" s="23" t="s">
        <v>199</v>
      </c>
      <c r="D56" s="23" t="s">
        <v>200</v>
      </c>
      <c r="E56" s="23" t="s">
        <v>11</v>
      </c>
      <c r="F56" s="23" t="s">
        <v>194</v>
      </c>
      <c r="G56" s="23">
        <v>6</v>
      </c>
      <c r="H56" s="24">
        <f>VLOOKUP(F56,'[1]GOPAL ZARDA'!$C$4:$E$147,3,FALSE)</f>
        <v>85</v>
      </c>
      <c r="I56" s="24">
        <v>0</v>
      </c>
      <c r="J56" s="24">
        <f t="shared" si="4"/>
        <v>138</v>
      </c>
      <c r="K56" s="24">
        <v>25</v>
      </c>
      <c r="L56" s="27">
        <f t="shared" si="5"/>
        <v>673</v>
      </c>
      <c r="M56" s="31"/>
      <c r="N56" s="29" t="s">
        <v>198</v>
      </c>
    </row>
    <row r="57" spans="1:14" ht="14.25" customHeight="1">
      <c r="A57" s="26">
        <f t="shared" si="2"/>
        <v>54</v>
      </c>
      <c r="B57" s="23" t="s">
        <v>173</v>
      </c>
      <c r="C57" s="23" t="s">
        <v>201</v>
      </c>
      <c r="D57" s="23" t="s">
        <v>202</v>
      </c>
      <c r="E57" s="23" t="s">
        <v>11</v>
      </c>
      <c r="F57" s="23" t="s">
        <v>194</v>
      </c>
      <c r="G57" s="23">
        <v>3</v>
      </c>
      <c r="H57" s="24">
        <f>VLOOKUP(F57,'[1]GOPAL ZARDA'!$C$4:$E$147,3,FALSE)</f>
        <v>85</v>
      </c>
      <c r="I57" s="24">
        <v>0</v>
      </c>
      <c r="J57" s="24">
        <f t="shared" si="4"/>
        <v>69</v>
      </c>
      <c r="K57" s="24">
        <v>25</v>
      </c>
      <c r="L57" s="27">
        <f t="shared" si="5"/>
        <v>349</v>
      </c>
      <c r="M57" s="31"/>
      <c r="N57" s="29" t="s">
        <v>203</v>
      </c>
    </row>
    <row r="58" spans="1:14" ht="14.25" customHeight="1">
      <c r="A58" s="26">
        <f t="shared" si="2"/>
        <v>55</v>
      </c>
      <c r="B58" s="23" t="s">
        <v>173</v>
      </c>
      <c r="C58" s="23" t="s">
        <v>204</v>
      </c>
      <c r="D58" s="23" t="s">
        <v>205</v>
      </c>
      <c r="E58" s="23" t="s">
        <v>11</v>
      </c>
      <c r="F58" s="23" t="s">
        <v>194</v>
      </c>
      <c r="G58" s="23">
        <v>5</v>
      </c>
      <c r="H58" s="24">
        <f>VLOOKUP(F58,'[1]GOPAL ZARDA'!$C$4:$E$147,3,FALSE)</f>
        <v>85</v>
      </c>
      <c r="I58" s="24">
        <v>0</v>
      </c>
      <c r="J58" s="24">
        <f t="shared" si="4"/>
        <v>115</v>
      </c>
      <c r="K58" s="24">
        <v>25</v>
      </c>
      <c r="L58" s="27">
        <f t="shared" si="5"/>
        <v>565</v>
      </c>
      <c r="M58" s="31"/>
      <c r="N58" s="29" t="s">
        <v>195</v>
      </c>
    </row>
    <row r="59" spans="1:14" ht="14.25" customHeight="1">
      <c r="A59" s="26">
        <f t="shared" si="2"/>
        <v>56</v>
      </c>
      <c r="B59" s="23" t="s">
        <v>206</v>
      </c>
      <c r="C59" s="23" t="s">
        <v>207</v>
      </c>
      <c r="D59" s="23" t="s">
        <v>208</v>
      </c>
      <c r="E59" s="23" t="s">
        <v>11</v>
      </c>
      <c r="F59" s="23" t="s">
        <v>13</v>
      </c>
      <c r="G59" s="23">
        <v>8</v>
      </c>
      <c r="H59" s="24">
        <f>VLOOKUP(F59,'[1]GOPAL ZARDA'!$C$4:$E$147,3,FALSE)</f>
        <v>60</v>
      </c>
      <c r="I59" s="24">
        <v>0</v>
      </c>
      <c r="J59" s="24">
        <f t="shared" si="4"/>
        <v>184</v>
      </c>
      <c r="K59" s="24">
        <v>25</v>
      </c>
      <c r="L59" s="27">
        <f t="shared" si="5"/>
        <v>689</v>
      </c>
      <c r="M59" s="31"/>
      <c r="N59" s="29" t="s">
        <v>40</v>
      </c>
    </row>
    <row r="60" spans="1:14" ht="14.25" customHeight="1">
      <c r="A60" s="26">
        <f t="shared" si="2"/>
        <v>57</v>
      </c>
      <c r="B60" s="23" t="s">
        <v>206</v>
      </c>
      <c r="C60" s="23" t="s">
        <v>209</v>
      </c>
      <c r="D60" s="23" t="s">
        <v>210</v>
      </c>
      <c r="E60" s="23" t="s">
        <v>11</v>
      </c>
      <c r="F60" s="23" t="s">
        <v>13</v>
      </c>
      <c r="G60" s="23">
        <v>2</v>
      </c>
      <c r="H60" s="24">
        <f>VLOOKUP(F60,'[1]GOPAL ZARDA'!$C$4:$E$147,3,FALSE)</f>
        <v>60</v>
      </c>
      <c r="I60" s="24">
        <v>0</v>
      </c>
      <c r="J60" s="24">
        <f t="shared" si="4"/>
        <v>46</v>
      </c>
      <c r="K60" s="24">
        <v>25</v>
      </c>
      <c r="L60" s="27">
        <f t="shared" si="5"/>
        <v>191</v>
      </c>
      <c r="M60" s="31"/>
      <c r="N60" s="29" t="s">
        <v>40</v>
      </c>
    </row>
    <row r="61" spans="1:14" ht="14.25" customHeight="1">
      <c r="A61" s="26">
        <f t="shared" si="2"/>
        <v>58</v>
      </c>
      <c r="B61" s="23" t="s">
        <v>206</v>
      </c>
      <c r="C61" s="23" t="s">
        <v>211</v>
      </c>
      <c r="D61" s="23" t="s">
        <v>212</v>
      </c>
      <c r="E61" s="23" t="s">
        <v>11</v>
      </c>
      <c r="F61" s="23" t="s">
        <v>13</v>
      </c>
      <c r="G61" s="23">
        <v>1</v>
      </c>
      <c r="H61" s="24">
        <f>VLOOKUP(F61,'[1]GOPAL ZARDA'!$C$4:$E$147,3,FALSE)</f>
        <v>60</v>
      </c>
      <c r="I61" s="24">
        <v>0</v>
      </c>
      <c r="J61" s="24">
        <f t="shared" si="4"/>
        <v>23</v>
      </c>
      <c r="K61" s="24">
        <v>25</v>
      </c>
      <c r="L61" s="27">
        <f t="shared" si="5"/>
        <v>108</v>
      </c>
      <c r="M61" s="31"/>
      <c r="N61" s="29" t="s">
        <v>40</v>
      </c>
    </row>
    <row r="62" spans="1:14" ht="14.25" customHeight="1">
      <c r="A62" s="26">
        <f t="shared" si="2"/>
        <v>59</v>
      </c>
      <c r="B62" s="23" t="s">
        <v>213</v>
      </c>
      <c r="C62" s="23" t="s">
        <v>214</v>
      </c>
      <c r="D62" s="23" t="s">
        <v>215</v>
      </c>
      <c r="E62" s="23" t="s">
        <v>11</v>
      </c>
      <c r="F62" s="23" t="s">
        <v>16</v>
      </c>
      <c r="G62" s="23">
        <v>14</v>
      </c>
      <c r="H62" s="24">
        <f>VLOOKUP(F62,'[1]GOPAL ZARDA'!$C$4:$E$147,3,FALSE)</f>
        <v>74</v>
      </c>
      <c r="I62" s="24">
        <v>0</v>
      </c>
      <c r="J62" s="24">
        <f t="shared" si="4"/>
        <v>322</v>
      </c>
      <c r="K62" s="24">
        <v>25</v>
      </c>
      <c r="L62" s="27">
        <f t="shared" si="5"/>
        <v>1383</v>
      </c>
      <c r="M62" s="31"/>
      <c r="N62" s="29" t="s">
        <v>57</v>
      </c>
    </row>
    <row r="63" spans="1:14" ht="14.25" customHeight="1">
      <c r="A63" s="26">
        <f t="shared" si="2"/>
        <v>60</v>
      </c>
      <c r="B63" s="23" t="s">
        <v>213</v>
      </c>
      <c r="C63" s="23" t="s">
        <v>216</v>
      </c>
      <c r="D63" s="23" t="s">
        <v>217</v>
      </c>
      <c r="E63" s="23" t="s">
        <v>11</v>
      </c>
      <c r="F63" s="23" t="s">
        <v>12</v>
      </c>
      <c r="G63" s="23">
        <v>4</v>
      </c>
      <c r="H63" s="24">
        <f>VLOOKUP(F63,'[1]GOPAL ZARDA'!$C$4:$E$147,3,FALSE)</f>
        <v>67</v>
      </c>
      <c r="I63" s="24">
        <v>0</v>
      </c>
      <c r="J63" s="24">
        <f t="shared" si="4"/>
        <v>92</v>
      </c>
      <c r="K63" s="24">
        <v>25</v>
      </c>
      <c r="L63" s="27">
        <f t="shared" si="5"/>
        <v>385</v>
      </c>
      <c r="M63" s="31"/>
      <c r="N63" s="29" t="s">
        <v>41</v>
      </c>
    </row>
    <row r="64" spans="1:14" ht="14.25" customHeight="1">
      <c r="A64" s="26">
        <f t="shared" si="2"/>
        <v>61</v>
      </c>
      <c r="B64" s="23" t="s">
        <v>213</v>
      </c>
      <c r="C64" s="23" t="s">
        <v>218</v>
      </c>
      <c r="D64" s="23" t="s">
        <v>219</v>
      </c>
      <c r="E64" s="23" t="s">
        <v>11</v>
      </c>
      <c r="F64" s="23" t="s">
        <v>12</v>
      </c>
      <c r="G64" s="23">
        <v>3</v>
      </c>
      <c r="H64" s="24">
        <f>VLOOKUP(F64,'[1]GOPAL ZARDA'!$C$4:$E$147,3,FALSE)</f>
        <v>67</v>
      </c>
      <c r="I64" s="24">
        <v>0</v>
      </c>
      <c r="J64" s="24">
        <f t="shared" si="4"/>
        <v>69</v>
      </c>
      <c r="K64" s="24">
        <v>25</v>
      </c>
      <c r="L64" s="27">
        <f t="shared" si="5"/>
        <v>295</v>
      </c>
      <c r="M64" s="31"/>
      <c r="N64" s="29" t="s">
        <v>41</v>
      </c>
    </row>
    <row r="65" spans="1:14" ht="14.25" customHeight="1">
      <c r="A65" s="26">
        <f t="shared" si="2"/>
        <v>62</v>
      </c>
      <c r="B65" s="23" t="s">
        <v>213</v>
      </c>
      <c r="C65" s="23" t="s">
        <v>220</v>
      </c>
      <c r="D65" s="23" t="s">
        <v>221</v>
      </c>
      <c r="E65" s="23" t="s">
        <v>11</v>
      </c>
      <c r="F65" s="23" t="s">
        <v>18</v>
      </c>
      <c r="G65" s="23">
        <v>2</v>
      </c>
      <c r="H65" s="24">
        <f>VLOOKUP(F65,'[1]GOPAL ZARDA'!$C$4:$E$147,3,FALSE)</f>
        <v>74</v>
      </c>
      <c r="I65" s="24">
        <v>0</v>
      </c>
      <c r="J65" s="24">
        <f t="shared" si="4"/>
        <v>46</v>
      </c>
      <c r="K65" s="24">
        <v>25</v>
      </c>
      <c r="L65" s="27">
        <f t="shared" si="5"/>
        <v>219</v>
      </c>
      <c r="M65" s="31"/>
      <c r="N65" s="29" t="s">
        <v>62</v>
      </c>
    </row>
    <row r="66" spans="1:14" ht="14.25" customHeight="1">
      <c r="A66" s="26">
        <f t="shared" si="2"/>
        <v>63</v>
      </c>
      <c r="B66" s="23" t="s">
        <v>222</v>
      </c>
      <c r="C66" s="23" t="s">
        <v>223</v>
      </c>
      <c r="D66" s="23" t="s">
        <v>224</v>
      </c>
      <c r="E66" s="23" t="s">
        <v>11</v>
      </c>
      <c r="F66" s="23" t="s">
        <v>17</v>
      </c>
      <c r="G66" s="23">
        <v>3</v>
      </c>
      <c r="H66" s="24">
        <f>VLOOKUP(F66,'[1]GOPAL ZARDA'!$C$4:$E$147,3,FALSE)</f>
        <v>108</v>
      </c>
      <c r="I66" s="24">
        <v>0</v>
      </c>
      <c r="J66" s="24">
        <f t="shared" si="4"/>
        <v>69</v>
      </c>
      <c r="K66" s="24">
        <v>25</v>
      </c>
      <c r="L66" s="27">
        <f t="shared" si="5"/>
        <v>418</v>
      </c>
      <c r="M66" s="31"/>
      <c r="N66" s="29" t="s">
        <v>63</v>
      </c>
    </row>
    <row r="67" spans="1:14" ht="14.25" customHeight="1">
      <c r="A67" s="26">
        <f t="shared" si="2"/>
        <v>64</v>
      </c>
      <c r="B67" s="23" t="s">
        <v>222</v>
      </c>
      <c r="C67" s="23" t="s">
        <v>225</v>
      </c>
      <c r="D67" s="23" t="s">
        <v>226</v>
      </c>
      <c r="E67" s="23" t="s">
        <v>11</v>
      </c>
      <c r="F67" s="23" t="s">
        <v>17</v>
      </c>
      <c r="G67" s="23">
        <v>4</v>
      </c>
      <c r="H67" s="24">
        <f>VLOOKUP(F67,'[1]GOPAL ZARDA'!$C$4:$E$147,3,FALSE)</f>
        <v>108</v>
      </c>
      <c r="I67" s="24">
        <v>0</v>
      </c>
      <c r="J67" s="24">
        <f t="shared" si="4"/>
        <v>92</v>
      </c>
      <c r="K67" s="24">
        <v>25</v>
      </c>
      <c r="L67" s="27">
        <f t="shared" si="5"/>
        <v>549</v>
      </c>
      <c r="M67" s="31"/>
      <c r="N67" s="29" t="s">
        <v>63</v>
      </c>
    </row>
    <row r="68" spans="1:14" ht="14.25" customHeight="1">
      <c r="A68" s="26">
        <f t="shared" si="2"/>
        <v>65</v>
      </c>
      <c r="B68" s="23" t="s">
        <v>222</v>
      </c>
      <c r="C68" s="23" t="s">
        <v>227</v>
      </c>
      <c r="D68" s="23" t="s">
        <v>228</v>
      </c>
      <c r="E68" s="23" t="s">
        <v>11</v>
      </c>
      <c r="F68" s="23" t="s">
        <v>229</v>
      </c>
      <c r="G68" s="23">
        <v>1</v>
      </c>
      <c r="H68" s="24">
        <f>VLOOKUP(F68,'[1]GOPAL ZARDA'!$C$4:$E$147,3,FALSE)</f>
        <v>58</v>
      </c>
      <c r="I68" s="24">
        <v>0</v>
      </c>
      <c r="J68" s="24">
        <f t="shared" ref="J68:J76" si="6">G68*23</f>
        <v>23</v>
      </c>
      <c r="K68" s="24">
        <v>25</v>
      </c>
      <c r="L68" s="27">
        <f t="shared" si="5"/>
        <v>106</v>
      </c>
      <c r="M68" s="31"/>
      <c r="N68" s="29" t="s">
        <v>230</v>
      </c>
    </row>
    <row r="69" spans="1:14" ht="14.25" customHeight="1">
      <c r="A69" s="26">
        <f t="shared" si="2"/>
        <v>66</v>
      </c>
      <c r="B69" s="23" t="s">
        <v>222</v>
      </c>
      <c r="C69" s="23" t="s">
        <v>231</v>
      </c>
      <c r="D69" s="23" t="s">
        <v>232</v>
      </c>
      <c r="E69" s="23" t="s">
        <v>11</v>
      </c>
      <c r="F69" s="23" t="s">
        <v>229</v>
      </c>
      <c r="G69" s="23">
        <v>10</v>
      </c>
      <c r="H69" s="24">
        <f>VLOOKUP(F69,'[1]GOPAL ZARDA'!$C$4:$E$147,3,FALSE)</f>
        <v>58</v>
      </c>
      <c r="I69" s="24">
        <v>0</v>
      </c>
      <c r="J69" s="24">
        <f t="shared" si="6"/>
        <v>230</v>
      </c>
      <c r="K69" s="24">
        <v>25</v>
      </c>
      <c r="L69" s="27">
        <f t="shared" si="5"/>
        <v>835</v>
      </c>
      <c r="M69" s="31"/>
      <c r="N69" s="29" t="s">
        <v>230</v>
      </c>
    </row>
    <row r="70" spans="1:14" ht="14.25" customHeight="1">
      <c r="A70" s="26">
        <f t="shared" ref="A70:A76" si="7">A69+1</f>
        <v>67</v>
      </c>
      <c r="B70" s="23" t="s">
        <v>222</v>
      </c>
      <c r="C70" s="23" t="s">
        <v>233</v>
      </c>
      <c r="D70" s="23" t="s">
        <v>234</v>
      </c>
      <c r="E70" s="23" t="s">
        <v>11</v>
      </c>
      <c r="F70" s="23" t="s">
        <v>48</v>
      </c>
      <c r="G70" s="23">
        <v>2</v>
      </c>
      <c r="H70" s="24">
        <f>VLOOKUP(F70,'[1]GOPAL ZARDA'!$C$4:$E$147,3,FALSE)</f>
        <v>49</v>
      </c>
      <c r="I70" s="24">
        <v>0</v>
      </c>
      <c r="J70" s="24">
        <f t="shared" si="6"/>
        <v>46</v>
      </c>
      <c r="K70" s="24">
        <v>25</v>
      </c>
      <c r="L70" s="27">
        <f t="shared" si="5"/>
        <v>169</v>
      </c>
      <c r="M70" s="31"/>
      <c r="N70" s="29" t="s">
        <v>49</v>
      </c>
    </row>
    <row r="71" spans="1:14" ht="14.25" customHeight="1">
      <c r="A71" s="26">
        <f t="shared" si="7"/>
        <v>68</v>
      </c>
      <c r="B71" s="23" t="s">
        <v>222</v>
      </c>
      <c r="C71" s="23" t="s">
        <v>235</v>
      </c>
      <c r="D71" s="23" t="s">
        <v>236</v>
      </c>
      <c r="E71" s="23" t="s">
        <v>11</v>
      </c>
      <c r="F71" s="23" t="s">
        <v>48</v>
      </c>
      <c r="G71" s="23">
        <v>10</v>
      </c>
      <c r="H71" s="24">
        <f>VLOOKUP(F71,'[1]GOPAL ZARDA'!$C$4:$E$147,3,FALSE)</f>
        <v>49</v>
      </c>
      <c r="I71" s="24">
        <v>0</v>
      </c>
      <c r="J71" s="24">
        <f t="shared" si="6"/>
        <v>230</v>
      </c>
      <c r="K71" s="24">
        <v>25</v>
      </c>
      <c r="L71" s="27">
        <f t="shared" si="5"/>
        <v>745</v>
      </c>
      <c r="M71" s="31"/>
      <c r="N71" s="29" t="s">
        <v>49</v>
      </c>
    </row>
    <row r="72" spans="1:14" ht="14.25" customHeight="1">
      <c r="A72" s="26">
        <f t="shared" si="7"/>
        <v>69</v>
      </c>
      <c r="B72" s="23" t="s">
        <v>222</v>
      </c>
      <c r="C72" s="23" t="s">
        <v>237</v>
      </c>
      <c r="D72" s="23" t="s">
        <v>238</v>
      </c>
      <c r="E72" s="23" t="s">
        <v>11</v>
      </c>
      <c r="F72" s="23" t="s">
        <v>64</v>
      </c>
      <c r="G72" s="23">
        <v>8</v>
      </c>
      <c r="H72" s="24">
        <f>VLOOKUP(F72,'[1]GOPAL ZARDA'!$C$4:$E$147,3,FALSE)</f>
        <v>74</v>
      </c>
      <c r="I72" s="24">
        <v>0</v>
      </c>
      <c r="J72" s="24">
        <f t="shared" si="6"/>
        <v>184</v>
      </c>
      <c r="K72" s="24">
        <v>25</v>
      </c>
      <c r="L72" s="27">
        <f t="shared" si="5"/>
        <v>801</v>
      </c>
      <c r="M72" s="31"/>
      <c r="N72" s="29" t="s">
        <v>239</v>
      </c>
    </row>
    <row r="73" spans="1:14" ht="14.25" customHeight="1">
      <c r="A73" s="26">
        <f t="shared" si="7"/>
        <v>70</v>
      </c>
      <c r="B73" s="23" t="s">
        <v>222</v>
      </c>
      <c r="C73" s="23" t="s">
        <v>240</v>
      </c>
      <c r="D73" s="23" t="s">
        <v>241</v>
      </c>
      <c r="E73" s="23" t="s">
        <v>11</v>
      </c>
      <c r="F73" s="23" t="s">
        <v>64</v>
      </c>
      <c r="G73" s="23">
        <v>1</v>
      </c>
      <c r="H73" s="24">
        <f>VLOOKUP(F73,'[1]GOPAL ZARDA'!$C$4:$E$147,3,FALSE)</f>
        <v>74</v>
      </c>
      <c r="I73" s="24">
        <v>0</v>
      </c>
      <c r="J73" s="24">
        <f t="shared" si="6"/>
        <v>23</v>
      </c>
      <c r="K73" s="24">
        <v>25</v>
      </c>
      <c r="L73" s="27">
        <f t="shared" si="5"/>
        <v>122</v>
      </c>
      <c r="M73" s="31"/>
      <c r="N73" s="29" t="s">
        <v>239</v>
      </c>
    </row>
    <row r="74" spans="1:14" ht="14.25" customHeight="1">
      <c r="A74" s="26">
        <f t="shared" si="7"/>
        <v>71</v>
      </c>
      <c r="B74" s="23" t="s">
        <v>222</v>
      </c>
      <c r="C74" s="23" t="s">
        <v>242</v>
      </c>
      <c r="D74" s="23" t="s">
        <v>243</v>
      </c>
      <c r="E74" s="23" t="s">
        <v>11</v>
      </c>
      <c r="F74" s="23" t="s">
        <v>64</v>
      </c>
      <c r="G74" s="23">
        <v>10</v>
      </c>
      <c r="H74" s="24">
        <f>VLOOKUP(F74,'[1]GOPAL ZARDA'!$C$4:$E$147,3,FALSE)</f>
        <v>74</v>
      </c>
      <c r="I74" s="24">
        <v>0</v>
      </c>
      <c r="J74" s="24">
        <f t="shared" si="6"/>
        <v>230</v>
      </c>
      <c r="K74" s="24">
        <v>25</v>
      </c>
      <c r="L74" s="27">
        <f t="shared" si="5"/>
        <v>995</v>
      </c>
      <c r="M74" s="31"/>
      <c r="N74" s="29" t="s">
        <v>244</v>
      </c>
    </row>
    <row r="75" spans="1:14" ht="14.25" customHeight="1">
      <c r="A75" s="26">
        <f t="shared" si="7"/>
        <v>72</v>
      </c>
      <c r="B75" s="23" t="s">
        <v>222</v>
      </c>
      <c r="C75" s="23" t="s">
        <v>245</v>
      </c>
      <c r="D75" s="23" t="s">
        <v>246</v>
      </c>
      <c r="E75" s="23" t="s">
        <v>11</v>
      </c>
      <c r="F75" s="23" t="s">
        <v>247</v>
      </c>
      <c r="G75" s="23">
        <v>10</v>
      </c>
      <c r="H75" s="24">
        <f>VLOOKUP(F75,'[1]GOPAL ZARDA'!$C$4:$E$147,3,FALSE)</f>
        <v>155</v>
      </c>
      <c r="I75" s="24">
        <v>0</v>
      </c>
      <c r="J75" s="24">
        <f t="shared" si="6"/>
        <v>230</v>
      </c>
      <c r="K75" s="24">
        <v>25</v>
      </c>
      <c r="L75" s="27">
        <f t="shared" si="5"/>
        <v>1805</v>
      </c>
      <c r="M75" s="31"/>
      <c r="N75" s="29" t="s">
        <v>248</v>
      </c>
    </row>
    <row r="76" spans="1:14" ht="30.75" thickBot="1">
      <c r="A76" s="32">
        <f t="shared" si="7"/>
        <v>73</v>
      </c>
      <c r="B76" s="33" t="s">
        <v>222</v>
      </c>
      <c r="C76" s="33" t="s">
        <v>249</v>
      </c>
      <c r="D76" s="33" t="s">
        <v>250</v>
      </c>
      <c r="E76" s="33" t="s">
        <v>11</v>
      </c>
      <c r="F76" s="33" t="s">
        <v>31</v>
      </c>
      <c r="G76" s="33">
        <v>2</v>
      </c>
      <c r="H76" s="34">
        <f>VLOOKUP(F76,'[1]GOPAL ZARDA'!$C$4:$E$147,3,FALSE)</f>
        <v>143</v>
      </c>
      <c r="I76" s="34">
        <v>0</v>
      </c>
      <c r="J76" s="34">
        <f t="shared" si="6"/>
        <v>46</v>
      </c>
      <c r="K76" s="34">
        <v>25</v>
      </c>
      <c r="L76" s="35">
        <f>6*H76+I76+J76+K76</f>
        <v>929</v>
      </c>
      <c r="M76" s="36" t="s">
        <v>70</v>
      </c>
      <c r="N76" s="29" t="s">
        <v>38</v>
      </c>
    </row>
    <row r="77" spans="1:14" ht="15.75" thickBot="1">
      <c r="A77" s="65" t="s">
        <v>251</v>
      </c>
      <c r="B77" s="66"/>
      <c r="C77" s="66"/>
      <c r="D77" s="66"/>
      <c r="E77" s="66"/>
      <c r="F77" s="66"/>
      <c r="G77" s="66"/>
      <c r="H77" s="66"/>
      <c r="I77" s="66"/>
      <c r="J77" s="66"/>
      <c r="K77" s="67"/>
      <c r="L77" s="30">
        <f>SUM(L4:L76)</f>
        <v>40140</v>
      </c>
      <c r="M77" s="21"/>
      <c r="N77" s="18"/>
    </row>
    <row r="78" spans="1:14" ht="15.75" thickBot="1">
      <c r="A78" s="19"/>
      <c r="B78"/>
      <c r="C78"/>
      <c r="D78"/>
      <c r="E78"/>
      <c r="F78"/>
      <c r="G78" s="25">
        <f>SUM(G4:G76)</f>
        <v>331</v>
      </c>
      <c r="H78" s="20"/>
      <c r="I78" s="20"/>
      <c r="J78" s="20"/>
      <c r="K78" s="20"/>
      <c r="L78" s="20"/>
      <c r="M78" s="22"/>
      <c r="N78"/>
    </row>
    <row r="79" spans="1:14" ht="31.5" customHeight="1" thickBot="1">
      <c r="A79" s="47" t="s">
        <v>8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9"/>
    </row>
    <row r="80" spans="1:14" ht="64.5" customHeight="1" thickBot="1">
      <c r="A80" s="50" t="s">
        <v>71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2"/>
    </row>
  </sheetData>
  <sortState ref="B4:M159">
    <sortCondition ref="B4:B159"/>
    <sortCondition ref="C4:C159"/>
  </sortState>
  <mergeCells count="7">
    <mergeCell ref="A79:L79"/>
    <mergeCell ref="A80:L80"/>
    <mergeCell ref="I1:L1"/>
    <mergeCell ref="I2:L2"/>
    <mergeCell ref="A1:H1"/>
    <mergeCell ref="A2:H2"/>
    <mergeCell ref="A77:K77"/>
  </mergeCells>
  <conditionalFormatting sqref="C3:C78">
    <cfRule type="duplicateValues" dxfId="4" priority="133"/>
  </conditionalFormatting>
  <pageMargins left="0.27559055118110237" right="0.15748031496062992" top="0.45" bottom="0.67" header="0.31496062992125984" footer="0.35433070866141736"/>
  <pageSetup scale="95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6" t="s">
        <v>20</v>
      </c>
      <c r="C2" s="7" t="s">
        <v>0</v>
      </c>
      <c r="D2" s="7" t="s">
        <v>21</v>
      </c>
      <c r="E2" s="7" t="s">
        <v>22</v>
      </c>
      <c r="F2" s="7" t="s">
        <v>1</v>
      </c>
      <c r="G2" s="7" t="s">
        <v>2</v>
      </c>
      <c r="H2" s="7" t="s">
        <v>3</v>
      </c>
      <c r="I2" s="8" t="s">
        <v>4</v>
      </c>
      <c r="J2" s="8" t="s">
        <v>5</v>
      </c>
      <c r="K2" s="8" t="s">
        <v>7</v>
      </c>
      <c r="L2" s="8" t="s">
        <v>6</v>
      </c>
      <c r="M2" s="9" t="s">
        <v>10</v>
      </c>
      <c r="N2" s="10" t="s">
        <v>23</v>
      </c>
    </row>
    <row r="3" spans="2:15" ht="15" customHeight="1">
      <c r="B3" s="11">
        <v>1</v>
      </c>
      <c r="C3" s="12" t="s">
        <v>50</v>
      </c>
      <c r="D3" s="12" t="s">
        <v>51</v>
      </c>
      <c r="E3" s="12" t="s">
        <v>52</v>
      </c>
      <c r="F3" s="12" t="s">
        <v>11</v>
      </c>
      <c r="G3" s="13" t="s">
        <v>53</v>
      </c>
      <c r="H3" s="12">
        <v>4</v>
      </c>
      <c r="I3" s="14">
        <f>VLOOKUP(G3,'[1]GOPAL ZARDA'!$C$4:$E$151,3,FALSE)</f>
        <v>74</v>
      </c>
      <c r="J3" s="14">
        <v>0</v>
      </c>
      <c r="K3" s="14">
        <f>H3*23</f>
        <v>92</v>
      </c>
      <c r="L3" s="14">
        <v>25</v>
      </c>
      <c r="M3" s="15">
        <f>H3*I3+J3+K3+L3</f>
        <v>413</v>
      </c>
      <c r="N3" s="16" t="s">
        <v>58</v>
      </c>
      <c r="O3" s="17" t="s">
        <v>54</v>
      </c>
    </row>
    <row r="4" spans="2:15" ht="15" customHeight="1">
      <c r="B4" s="11">
        <v>2</v>
      </c>
      <c r="C4" s="12" t="s">
        <v>50</v>
      </c>
      <c r="D4" s="12" t="s">
        <v>55</v>
      </c>
      <c r="E4" s="12" t="s">
        <v>56</v>
      </c>
      <c r="F4" s="12" t="s">
        <v>11</v>
      </c>
      <c r="G4" s="13" t="s">
        <v>53</v>
      </c>
      <c r="H4" s="12">
        <v>6</v>
      </c>
      <c r="I4" s="14">
        <f>VLOOKUP(G4,'[1]GOPAL ZARDA'!$C$4:$E$151,3,FALSE)</f>
        <v>74</v>
      </c>
      <c r="J4" s="14">
        <v>0</v>
      </c>
      <c r="K4" s="14">
        <f>H4*23</f>
        <v>138</v>
      </c>
      <c r="L4" s="14">
        <v>25</v>
      </c>
      <c r="M4" s="15">
        <f>H4*I4+J4+K4+L4</f>
        <v>607</v>
      </c>
      <c r="N4" s="16" t="s">
        <v>58</v>
      </c>
      <c r="O4" s="17" t="s">
        <v>54</v>
      </c>
    </row>
  </sheetData>
  <conditionalFormatting sqref="E3:E4">
    <cfRule type="duplicateValues" dxfId="3" priority="1"/>
  </conditionalFormatting>
  <conditionalFormatting sqref="D3:D4">
    <cfRule type="duplicateValues" dxfId="2" priority="2"/>
  </conditionalFormatting>
  <conditionalFormatting sqref="E2">
    <cfRule type="duplicateValues" dxfId="1" priority="95"/>
  </conditionalFormatting>
  <conditionalFormatting sqref="D2">
    <cfRule type="duplicateValues" dxfId="0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2026-03-08T10:25:06Z</cp:lastPrinted>
  <dcterms:created xsi:type="dcterms:W3CDTF">2022-03-10T06:07:42Z</dcterms:created>
  <dcterms:modified xsi:type="dcterms:W3CDTF">2026-03-09T07:59:35Z</dcterms:modified>
</cp:coreProperties>
</file>