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600" windowWidth="19440" windowHeight="117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1" i="1"/>
  <c r="G21"/>
  <c r="K19"/>
  <c r="J19"/>
  <c r="M19" s="1"/>
  <c r="K18"/>
  <c r="M18" s="1"/>
  <c r="K17"/>
  <c r="J17"/>
  <c r="K16"/>
  <c r="J16"/>
  <c r="M16" s="1"/>
  <c r="K15"/>
  <c r="J15"/>
  <c r="M15" s="1"/>
  <c r="K14"/>
  <c r="J14"/>
  <c r="M14" s="1"/>
  <c r="K13"/>
  <c r="J13"/>
  <c r="M13" s="1"/>
  <c r="K12"/>
  <c r="J12"/>
  <c r="M12" s="1"/>
  <c r="K11"/>
  <c r="J11"/>
  <c r="M11" s="1"/>
  <c r="K10"/>
  <c r="J10"/>
  <c r="M10" s="1"/>
  <c r="K9"/>
  <c r="J9"/>
  <c r="M9" s="1"/>
  <c r="K8"/>
  <c r="J8"/>
  <c r="M8" s="1"/>
  <c r="K7"/>
  <c r="J7"/>
  <c r="M7" s="1"/>
  <c r="K6"/>
  <c r="J6"/>
  <c r="M6" s="1"/>
  <c r="K5"/>
  <c r="J5"/>
  <c r="M5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K4"/>
  <c r="J4"/>
  <c r="M17" l="1"/>
  <c r="M4"/>
  <c r="M20" s="1"/>
</calcChain>
</file>

<file path=xl/sharedStrings.xml><?xml version="1.0" encoding="utf-8"?>
<sst xmlns="http://schemas.openxmlformats.org/spreadsheetml/2006/main" count="116" uniqueCount="73">
  <si>
    <t>INVOICE
PRAGATI LOGISTICS,SAMANTA SAHI KHUNTIA LANE,8984191006
GST No:21AGHPB9356M1Z9</t>
  </si>
  <si>
    <t>Thanking you for your business.
PRAGATI LOGISTICS</t>
  </si>
  <si>
    <t>SL.</t>
  </si>
  <si>
    <t>DATE</t>
  </si>
  <si>
    <t>LR NO.</t>
  </si>
  <si>
    <t>FROM</t>
  </si>
  <si>
    <t>DESTINATION</t>
  </si>
  <si>
    <t>CASE</t>
  </si>
  <si>
    <t>WEIGHT</t>
  </si>
  <si>
    <t>DD.CH.</t>
  </si>
  <si>
    <t>LR CH.</t>
  </si>
  <si>
    <t>AMT.</t>
  </si>
  <si>
    <t>CTC</t>
  </si>
  <si>
    <t>JALESWAR</t>
  </si>
  <si>
    <t>INV. NO.</t>
  </si>
  <si>
    <t>PURI</t>
  </si>
  <si>
    <t>BALIAPAL</t>
  </si>
  <si>
    <t>BALASORE</t>
  </si>
  <si>
    <t xml:space="preserve">
PARSVA CONSUMER PRODUCTS LLP.
Address:JAGATPUR CUTTACK,7977373740
GST No: 21AAZFP2937Q1ZD
</t>
  </si>
  <si>
    <t>Kindly, verify &amp; confirm within 7 days, else GST will be filed by 20th OCTO, 2024.
GST to be paid by Consignor under Reverse Charge Mechanism(RCM) as per GST.</t>
  </si>
  <si>
    <t>CASE RATE</t>
  </si>
  <si>
    <t>WEIGHT RATE</t>
  </si>
  <si>
    <t>PRODUCT</t>
  </si>
  <si>
    <t>06/9/2024</t>
  </si>
  <si>
    <t>PL/JA/13248</t>
  </si>
  <si>
    <t>65</t>
  </si>
  <si>
    <t>TEA</t>
  </si>
  <si>
    <t>PL/JA/13281</t>
  </si>
  <si>
    <t>64</t>
  </si>
  <si>
    <t>NAYAGARH</t>
  </si>
  <si>
    <t>10/9/2024</t>
  </si>
  <si>
    <t>PL/JA/13543</t>
  </si>
  <si>
    <t>66</t>
  </si>
  <si>
    <t>11/9/2024</t>
  </si>
  <si>
    <t>PL/JA/13651</t>
  </si>
  <si>
    <t>68</t>
  </si>
  <si>
    <t>PL/JA/13673</t>
  </si>
  <si>
    <t>67</t>
  </si>
  <si>
    <t>12/9/2024</t>
  </si>
  <si>
    <t>PL/JA/13735</t>
  </si>
  <si>
    <t>69</t>
  </si>
  <si>
    <t>kheranga</t>
  </si>
  <si>
    <t>24/9/2024</t>
  </si>
  <si>
    <t>PL/JA/14733</t>
  </si>
  <si>
    <t>71</t>
  </si>
  <si>
    <t>PL/JA/14781</t>
  </si>
  <si>
    <t>72</t>
  </si>
  <si>
    <t>25/9/2024</t>
  </si>
  <si>
    <t>PL/JA/14805</t>
  </si>
  <si>
    <t>76</t>
  </si>
  <si>
    <t>PL/JA/14806</t>
  </si>
  <si>
    <t>75</t>
  </si>
  <si>
    <t>PL/JA/14856</t>
  </si>
  <si>
    <t>74</t>
  </si>
  <si>
    <t>BANGRIPOSI</t>
  </si>
  <si>
    <t>26/9/2024</t>
  </si>
  <si>
    <t>PL/JA/14893</t>
  </si>
  <si>
    <t>77</t>
  </si>
  <si>
    <t>27/9/2024</t>
  </si>
  <si>
    <t>PL/JA/15043</t>
  </si>
  <si>
    <t>79</t>
  </si>
  <si>
    <t>KULIANA</t>
  </si>
  <si>
    <t>PL/JA/15088</t>
  </si>
  <si>
    <t>78</t>
  </si>
  <si>
    <t>PL/JA/14964</t>
  </si>
  <si>
    <t>17</t>
  </si>
  <si>
    <t>JARKA</t>
  </si>
  <si>
    <t>ELE.GOODS</t>
  </si>
  <si>
    <t>30/9/2024</t>
  </si>
  <si>
    <t>PL/JA/15459</t>
  </si>
  <si>
    <t>81</t>
  </si>
  <si>
    <t>(RUPEES THREE THOUSAND SEVEN HUNDRED TWENTY THREE ONLY)</t>
  </si>
  <si>
    <t>Bill Date: 30/09/2024
Bill NO : 22623
Total Amount:  3723.00
BILL TYPE : TEA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</si>
</sst>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0" fillId="0" borderId="0" xfId="0" applyNumberFormat="1" applyFont="1" applyAlignment="1">
      <alignment wrapText="1"/>
    </xf>
    <xf numFmtId="0" fontId="2" fillId="0" borderId="1" xfId="0" applyNumberFormat="1" applyFont="1" applyBorder="1"/>
    <xf numFmtId="164" fontId="0" fillId="0" borderId="1" xfId="0" applyNumberFormat="1" applyFont="1" applyBorder="1"/>
    <xf numFmtId="164" fontId="1" fillId="0" borderId="0" xfId="0" applyNumberFormat="1" applyFont="1" applyBorder="1"/>
    <xf numFmtId="0" fontId="1" fillId="0" borderId="8" xfId="0" applyNumberFormat="1" applyFont="1" applyBorder="1" applyAlignment="1">
      <alignment horizontal="center"/>
    </xf>
    <xf numFmtId="164" fontId="1" fillId="0" borderId="8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/>
    <xf numFmtId="2" fontId="0" fillId="0" borderId="10" xfId="0" applyNumberFormat="1" applyFont="1" applyBorder="1"/>
    <xf numFmtId="2" fontId="1" fillId="0" borderId="7" xfId="0" applyNumberFormat="1" applyFont="1" applyBorder="1" applyAlignment="1">
      <alignment horizontal="right"/>
    </xf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0" fontId="2" fillId="0" borderId="16" xfId="0" applyNumberFormat="1" applyFont="1" applyBorder="1"/>
    <xf numFmtId="164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1" fillId="0" borderId="21" xfId="0" applyNumberFormat="1" applyFont="1" applyBorder="1" applyAlignment="1">
      <alignment horizontal="center" vertical="center" wrapText="1"/>
    </xf>
    <xf numFmtId="0" fontId="1" fillId="0" borderId="22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right"/>
    </xf>
    <xf numFmtId="0" fontId="1" fillId="0" borderId="13" xfId="0" applyNumberFormat="1" applyFont="1" applyBorder="1" applyAlignment="1">
      <alignment horizontal="right"/>
    </xf>
    <xf numFmtId="2" fontId="1" fillId="0" borderId="19" xfId="0" applyNumberFormat="1" applyFont="1" applyBorder="1" applyAlignment="1">
      <alignment horizontal="left" vertical="center" wrapText="1"/>
    </xf>
    <xf numFmtId="2" fontId="1" fillId="0" borderId="20" xfId="0" applyNumberFormat="1" applyFont="1" applyBorder="1" applyAlignment="1">
      <alignment horizontal="left" vertical="center" wrapText="1"/>
    </xf>
    <xf numFmtId="2" fontId="1" fillId="0" borderId="22" xfId="0" applyNumberFormat="1" applyFont="1" applyBorder="1" applyAlignment="1">
      <alignment horizontal="left" vertical="center" wrapText="1"/>
    </xf>
    <xf numFmtId="2" fontId="1" fillId="0" borderId="23" xfId="0" applyNumberFormat="1" applyFont="1" applyBorder="1" applyAlignment="1">
      <alignment horizontal="left" vertical="center" wrapText="1"/>
    </xf>
    <xf numFmtId="0" fontId="0" fillId="0" borderId="21" xfId="0" applyNumberFormat="1" applyFont="1" applyBorder="1" applyAlignment="1">
      <alignment horizontal="center" vertical="center" wrapText="1"/>
    </xf>
    <xf numFmtId="0" fontId="0" fillId="0" borderId="22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left" wrapText="1"/>
    </xf>
    <xf numFmtId="0" fontId="1" fillId="0" borderId="19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85724</xdr:rowOff>
    </xdr:from>
    <xdr:to>
      <xdr:col>9</xdr:col>
      <xdr:colOff>552450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85724"/>
          <a:ext cx="5381625" cy="9620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>
        <row r="3">
          <cell r="C3" t="str">
            <v>DESTINATION</v>
          </cell>
          <cell r="D3" t="str">
            <v>NEW / RATE / CASE</v>
          </cell>
        </row>
        <row r="4">
          <cell r="C4" t="str">
            <v>AGARPADA</v>
          </cell>
          <cell r="D4">
            <v>1.45</v>
          </cell>
        </row>
        <row r="5">
          <cell r="C5" t="str">
            <v>ALANAHATA</v>
          </cell>
          <cell r="D5">
            <v>1.0900000000000001</v>
          </cell>
        </row>
        <row r="6">
          <cell r="C6" t="str">
            <v>ANANDAPUR</v>
          </cell>
          <cell r="D6">
            <v>1.49</v>
          </cell>
        </row>
        <row r="7">
          <cell r="C7" t="str">
            <v>ANGUL</v>
          </cell>
          <cell r="D7">
            <v>1.49</v>
          </cell>
        </row>
        <row r="8">
          <cell r="C8" t="str">
            <v>ASKA</v>
          </cell>
          <cell r="D8">
            <v>2.97</v>
          </cell>
        </row>
        <row r="9">
          <cell r="C9" t="str">
            <v>ATHAGARH</v>
          </cell>
          <cell r="D9">
            <v>1.0900000000000001</v>
          </cell>
        </row>
        <row r="10">
          <cell r="C10" t="str">
            <v>AUL</v>
          </cell>
          <cell r="D10">
            <v>1.54</v>
          </cell>
        </row>
        <row r="11">
          <cell r="C11" t="str">
            <v>BAHUGRAM</v>
          </cell>
          <cell r="D11">
            <v>1.43</v>
          </cell>
        </row>
        <row r="12">
          <cell r="C12" t="str">
            <v>BALAMUKULI</v>
          </cell>
          <cell r="D12">
            <v>5</v>
          </cell>
        </row>
        <row r="13">
          <cell r="C13" t="str">
            <v>BALASORE</v>
          </cell>
          <cell r="D13">
            <v>1.57</v>
          </cell>
        </row>
        <row r="14">
          <cell r="C14" t="str">
            <v>BALICHANDRAPUR</v>
          </cell>
          <cell r="D14">
            <v>1.0900000000000001</v>
          </cell>
        </row>
        <row r="15">
          <cell r="C15" t="str">
            <v>BALIGUDA</v>
          </cell>
          <cell r="D15">
            <v>4.1900000000000004</v>
          </cell>
        </row>
        <row r="16">
          <cell r="C16" t="str">
            <v>BALIKUDA</v>
          </cell>
          <cell r="D16">
            <v>1.0900000000000001</v>
          </cell>
        </row>
        <row r="17">
          <cell r="C17" t="str">
            <v>BALUGAON</v>
          </cell>
          <cell r="D17">
            <v>1.49</v>
          </cell>
        </row>
        <row r="18">
          <cell r="C18" t="str">
            <v>BANGRIPOSI</v>
          </cell>
          <cell r="D18">
            <v>3.56</v>
          </cell>
        </row>
        <row r="19">
          <cell r="C19" t="str">
            <v>BANKI</v>
          </cell>
          <cell r="D19">
            <v>1.0900000000000001</v>
          </cell>
        </row>
        <row r="20">
          <cell r="C20" t="str">
            <v>BANPUR</v>
          </cell>
          <cell r="D20">
            <v>1.61</v>
          </cell>
        </row>
        <row r="21">
          <cell r="C21" t="str">
            <v>BARAMBA</v>
          </cell>
          <cell r="D21">
            <v>1.79</v>
          </cell>
        </row>
        <row r="22">
          <cell r="C22" t="str">
            <v>BARANGA</v>
          </cell>
          <cell r="D22">
            <v>1.49</v>
          </cell>
        </row>
        <row r="23">
          <cell r="C23" t="str">
            <v>BARIPADA</v>
          </cell>
          <cell r="D23">
            <v>1.79</v>
          </cell>
        </row>
        <row r="24">
          <cell r="C24" t="str">
            <v>BASUDEVPUR</v>
          </cell>
          <cell r="D24">
            <v>1.4903999999999999</v>
          </cell>
        </row>
        <row r="25">
          <cell r="C25" t="str">
            <v>BELPAHAR</v>
          </cell>
          <cell r="D25">
            <v>1.54</v>
          </cell>
        </row>
        <row r="26">
          <cell r="C26" t="str">
            <v>BERHAMPUR</v>
          </cell>
          <cell r="D26">
            <v>1.98</v>
          </cell>
        </row>
        <row r="27">
          <cell r="C27" t="str">
            <v>BETONATI</v>
          </cell>
          <cell r="D27">
            <v>2.2599999999999998</v>
          </cell>
        </row>
        <row r="28">
          <cell r="C28" t="str">
            <v>BHADRAK</v>
          </cell>
          <cell r="D28">
            <v>1.18</v>
          </cell>
        </row>
        <row r="29">
          <cell r="C29" t="str">
            <v>BHUBAN</v>
          </cell>
          <cell r="D29">
            <v>1.49</v>
          </cell>
        </row>
        <row r="30">
          <cell r="C30" t="str">
            <v>BHUBANESWAR</v>
          </cell>
          <cell r="D30">
            <v>1.0900000000000001</v>
          </cell>
        </row>
        <row r="31">
          <cell r="C31" t="str">
            <v>BOLANGIR</v>
          </cell>
          <cell r="D31">
            <v>2.97</v>
          </cell>
        </row>
        <row r="32">
          <cell r="C32" t="str">
            <v>BONTH CHHAK</v>
          </cell>
          <cell r="D32">
            <v>1.4903999999999999</v>
          </cell>
        </row>
        <row r="33">
          <cell r="C33" t="str">
            <v>BORIKINA</v>
          </cell>
          <cell r="D33">
            <v>2.6135999999999999</v>
          </cell>
        </row>
        <row r="34">
          <cell r="C34" t="str">
            <v>BRAJARAJNAGAR</v>
          </cell>
          <cell r="D34">
            <v>1.5444</v>
          </cell>
        </row>
        <row r="35">
          <cell r="C35" t="str">
            <v>CHAINPUR</v>
          </cell>
          <cell r="D35">
            <v>1.1880000000000002</v>
          </cell>
        </row>
        <row r="36">
          <cell r="C36" t="str">
            <v>CHANDBALI</v>
          </cell>
          <cell r="D36">
            <v>1.29</v>
          </cell>
        </row>
        <row r="37">
          <cell r="C37" t="str">
            <v>CHANDPUR</v>
          </cell>
          <cell r="D37">
            <v>1.2851999999999999</v>
          </cell>
        </row>
        <row r="38">
          <cell r="C38" t="str">
            <v>CHHATIA</v>
          </cell>
          <cell r="D38">
            <v>1.1880000000000002</v>
          </cell>
        </row>
        <row r="39">
          <cell r="C39" t="str">
            <v>CHHATRAPUR</v>
          </cell>
          <cell r="D39">
            <v>2.1383999999999999</v>
          </cell>
        </row>
        <row r="40">
          <cell r="C40" t="str">
            <v>CHIKTI</v>
          </cell>
          <cell r="D40">
            <v>1.9764000000000002</v>
          </cell>
        </row>
        <row r="41">
          <cell r="C41" t="str">
            <v>CHOUDWAR</v>
          </cell>
          <cell r="D41">
            <v>1.0908</v>
          </cell>
        </row>
        <row r="42">
          <cell r="C42" t="str">
            <v>CUTTACK</v>
          </cell>
          <cell r="D42">
            <v>1.0908</v>
          </cell>
        </row>
        <row r="43">
          <cell r="C43" t="str">
            <v>DAIPUR</v>
          </cell>
          <cell r="D43">
            <v>1.782</v>
          </cell>
        </row>
        <row r="44">
          <cell r="C44" t="str">
            <v>DEULIHAT</v>
          </cell>
          <cell r="D44">
            <v>2.7</v>
          </cell>
        </row>
        <row r="45">
          <cell r="C45" t="str">
            <v>DHAMNAGAR</v>
          </cell>
          <cell r="D45">
            <v>2.3760000000000003</v>
          </cell>
        </row>
        <row r="46">
          <cell r="C46" t="str">
            <v>DHENKANAL</v>
          </cell>
          <cell r="D46">
            <v>1.0908</v>
          </cell>
        </row>
        <row r="47">
          <cell r="C47" t="str">
            <v>DIHASAHI</v>
          </cell>
          <cell r="D47">
            <v>1.2851999999999999</v>
          </cell>
        </row>
        <row r="48">
          <cell r="C48" t="str">
            <v>DUBURI</v>
          </cell>
          <cell r="D48">
            <v>1.782</v>
          </cell>
        </row>
        <row r="49">
          <cell r="C49" t="str">
            <v>FATEGARH</v>
          </cell>
          <cell r="D49">
            <v>1.1880000000000002</v>
          </cell>
        </row>
        <row r="50">
          <cell r="C50" t="str">
            <v>GHATAGAON</v>
          </cell>
          <cell r="D50">
            <v>1.9224000000000001</v>
          </cell>
        </row>
        <row r="51">
          <cell r="C51" t="str">
            <v>GUDIAKATENI</v>
          </cell>
          <cell r="D51">
            <v>1.2851999999999999</v>
          </cell>
        </row>
        <row r="52">
          <cell r="C52" t="str">
            <v>GUNUPUR</v>
          </cell>
          <cell r="D52">
            <v>2.9160000000000004</v>
          </cell>
        </row>
        <row r="53">
          <cell r="C53" t="str">
            <v>ITAMATI</v>
          </cell>
          <cell r="D53">
            <v>1.4903999999999999</v>
          </cell>
        </row>
        <row r="54">
          <cell r="C54" t="str">
            <v>JAGATSINGHPUR</v>
          </cell>
          <cell r="D54">
            <v>1.0908</v>
          </cell>
        </row>
        <row r="55">
          <cell r="C55" t="str">
            <v>JAJPUR ROAD</v>
          </cell>
          <cell r="D55">
            <v>1.2851999999999999</v>
          </cell>
        </row>
        <row r="56">
          <cell r="C56" t="str">
            <v>JAJPUR TOWN</v>
          </cell>
          <cell r="D56">
            <v>1.4903999999999999</v>
          </cell>
        </row>
        <row r="57">
          <cell r="C57" t="str">
            <v>JALESWAR</v>
          </cell>
          <cell r="D57">
            <v>1.79</v>
          </cell>
        </row>
        <row r="58">
          <cell r="C58" t="str">
            <v>JANKIA</v>
          </cell>
          <cell r="D58">
            <v>1.2851999999999999</v>
          </cell>
        </row>
        <row r="59">
          <cell r="C59" t="str">
            <v>JARKA</v>
          </cell>
          <cell r="D59">
            <v>1.0908</v>
          </cell>
        </row>
        <row r="60">
          <cell r="C60" t="str">
            <v>JASHIPUR</v>
          </cell>
          <cell r="D60">
            <v>2.97</v>
          </cell>
        </row>
        <row r="61">
          <cell r="C61" t="str">
            <v>JATNI</v>
          </cell>
          <cell r="D61">
            <v>1.2851999999999999</v>
          </cell>
        </row>
        <row r="62">
          <cell r="C62" t="str">
            <v>JHUMPURI</v>
          </cell>
          <cell r="D62">
            <v>1.4903999999999999</v>
          </cell>
        </row>
        <row r="63">
          <cell r="C63" t="str">
            <v>KADUAPADA</v>
          </cell>
          <cell r="D63">
            <v>1.0908</v>
          </cell>
        </row>
        <row r="64">
          <cell r="C64" t="str">
            <v>KALAPATHAR</v>
          </cell>
          <cell r="D64">
            <v>1.5551999999999999</v>
          </cell>
        </row>
        <row r="65">
          <cell r="C65" t="str">
            <v>KAMAKHYANAGAR</v>
          </cell>
          <cell r="D65">
            <v>1.4903999999999999</v>
          </cell>
        </row>
        <row r="66">
          <cell r="C66" t="str">
            <v>KANTABANJI</v>
          </cell>
          <cell r="D66">
            <v>3.5640000000000001</v>
          </cell>
        </row>
        <row r="67">
          <cell r="C67" t="str">
            <v>KARANJIA</v>
          </cell>
          <cell r="D67">
            <v>2.5703999999999998</v>
          </cell>
        </row>
        <row r="68">
          <cell r="C68" t="str">
            <v>KATIKATA</v>
          </cell>
          <cell r="D68">
            <v>1.0908</v>
          </cell>
        </row>
        <row r="69">
          <cell r="C69" t="str">
            <v>KENDRAPARA</v>
          </cell>
          <cell r="D69">
            <v>1.0900000000000001</v>
          </cell>
        </row>
        <row r="70">
          <cell r="C70" t="str">
            <v>KEONJHAR</v>
          </cell>
          <cell r="D70">
            <v>1.3824000000000001</v>
          </cell>
        </row>
        <row r="71">
          <cell r="C71" t="str">
            <v>KESHPUR</v>
          </cell>
          <cell r="D71">
            <v>1.4903999999999999</v>
          </cell>
        </row>
        <row r="72">
          <cell r="C72" t="str">
            <v>KHARIAR ROAD</v>
          </cell>
          <cell r="D72">
            <v>5.3460000000000001</v>
          </cell>
        </row>
        <row r="73">
          <cell r="C73" t="str">
            <v>KHERANGA</v>
          </cell>
          <cell r="D73">
            <v>2.6783999999999999</v>
          </cell>
        </row>
        <row r="74">
          <cell r="C74" t="str">
            <v>KHURDA</v>
          </cell>
          <cell r="D74">
            <v>1.2851999999999999</v>
          </cell>
        </row>
        <row r="75">
          <cell r="C75" t="str">
            <v>KONARK</v>
          </cell>
          <cell r="D75">
            <v>1.4903999999999999</v>
          </cell>
        </row>
        <row r="76">
          <cell r="C76" t="str">
            <v>KUAKHIA</v>
          </cell>
          <cell r="D76">
            <v>1.2851999999999999</v>
          </cell>
        </row>
        <row r="77">
          <cell r="C77" t="str">
            <v>KUJANGA</v>
          </cell>
          <cell r="D77">
            <v>1.4903999999999999</v>
          </cell>
        </row>
        <row r="78">
          <cell r="C78" t="str">
            <v>MADHUBAN</v>
          </cell>
          <cell r="D78">
            <v>1.4903999999999999</v>
          </cell>
        </row>
        <row r="79">
          <cell r="C79" t="str">
            <v>MANGALPUR</v>
          </cell>
          <cell r="D79">
            <v>1.782</v>
          </cell>
        </row>
        <row r="80">
          <cell r="C80" t="str">
            <v>MARSAGHAI</v>
          </cell>
          <cell r="D80">
            <v>1.0908</v>
          </cell>
        </row>
        <row r="81">
          <cell r="C81" t="str">
            <v>NABARANGPUR</v>
          </cell>
          <cell r="D81">
            <v>5.3460000000000001</v>
          </cell>
        </row>
        <row r="82">
          <cell r="C82" t="str">
            <v>NARSINGHPUR</v>
          </cell>
          <cell r="D82">
            <v>1.7927999999999999</v>
          </cell>
        </row>
        <row r="83">
          <cell r="C83" t="str">
            <v>NAYAGARH</v>
          </cell>
          <cell r="D83">
            <v>1.4903999999999999</v>
          </cell>
        </row>
        <row r="84">
          <cell r="C84" t="str">
            <v>NEMALA</v>
          </cell>
          <cell r="D84">
            <v>1.0908</v>
          </cell>
        </row>
        <row r="85">
          <cell r="C85" t="str">
            <v>NIALI</v>
          </cell>
          <cell r="D85">
            <v>1.2851999999999999</v>
          </cell>
        </row>
        <row r="86">
          <cell r="C86" t="str">
            <v>NIMAPARA</v>
          </cell>
          <cell r="D86">
            <v>1.2851999999999999</v>
          </cell>
        </row>
        <row r="87">
          <cell r="C87" t="str">
            <v>NUAPATNA</v>
          </cell>
          <cell r="D87">
            <v>1.7927999999999999</v>
          </cell>
        </row>
        <row r="88">
          <cell r="C88" t="str">
            <v>PALLAHARA</v>
          </cell>
          <cell r="D88">
            <v>1.4903999999999999</v>
          </cell>
        </row>
        <row r="89">
          <cell r="C89" t="str">
            <v>PANCHAPALLI</v>
          </cell>
          <cell r="D89">
            <v>1.6632</v>
          </cell>
        </row>
        <row r="90">
          <cell r="C90" t="str">
            <v>PANIKOILI</v>
          </cell>
          <cell r="D90">
            <v>1.2851999999999999</v>
          </cell>
        </row>
        <row r="91">
          <cell r="C91" t="str">
            <v>PANKAPAL</v>
          </cell>
          <cell r="D91">
            <v>1.0908</v>
          </cell>
        </row>
        <row r="92">
          <cell r="C92" t="str">
            <v>PARADEEP</v>
          </cell>
          <cell r="D92">
            <v>1.49</v>
          </cell>
        </row>
        <row r="93">
          <cell r="C93" t="str">
            <v>PARALAKHEMUNDI</v>
          </cell>
          <cell r="D93">
            <v>2.6783999999999999</v>
          </cell>
        </row>
        <row r="94">
          <cell r="C94" t="str">
            <v>PATTAMUNDAI</v>
          </cell>
          <cell r="D94">
            <v>1.2851999999999999</v>
          </cell>
        </row>
        <row r="95">
          <cell r="C95" t="str">
            <v>PHULBANI</v>
          </cell>
          <cell r="D95">
            <v>2.97</v>
          </cell>
        </row>
        <row r="96">
          <cell r="C96" t="str">
            <v>PIPILI</v>
          </cell>
          <cell r="D96">
            <v>1.4903999999999999</v>
          </cell>
        </row>
        <row r="97">
          <cell r="C97" t="str">
            <v>PURI</v>
          </cell>
          <cell r="D97">
            <v>1.4903999999999999</v>
          </cell>
        </row>
        <row r="98">
          <cell r="C98" t="str">
            <v>R UDAYAGIRI</v>
          </cell>
          <cell r="D98">
            <v>1.9764000000000002</v>
          </cell>
        </row>
        <row r="99">
          <cell r="C99" t="str">
            <v>RAHAMA</v>
          </cell>
          <cell r="D99">
            <v>1.2851999999999999</v>
          </cell>
        </row>
        <row r="100">
          <cell r="C100" t="str">
            <v>RAIRANGPUR</v>
          </cell>
          <cell r="D100">
            <v>2.7</v>
          </cell>
        </row>
        <row r="101">
          <cell r="C101" t="str">
            <v>RAJNAGAR</v>
          </cell>
          <cell r="D101">
            <v>1.9764000000000002</v>
          </cell>
        </row>
        <row r="102">
          <cell r="C102" t="str">
            <v>RATNAGIRI</v>
          </cell>
          <cell r="D102">
            <v>1.5551999999999999</v>
          </cell>
        </row>
        <row r="103">
          <cell r="C103" t="str">
            <v>ROURKELA</v>
          </cell>
          <cell r="D103">
            <v>1.3068</v>
          </cell>
        </row>
        <row r="104">
          <cell r="C104" t="str">
            <v>SINDHEKELA</v>
          </cell>
          <cell r="D104">
            <v>5.3460000000000001</v>
          </cell>
        </row>
        <row r="105">
          <cell r="C105" t="str">
            <v>SORO</v>
          </cell>
          <cell r="D105">
            <v>1.4903999999999999</v>
          </cell>
        </row>
        <row r="106">
          <cell r="C106" t="str">
            <v>SUJANPUR</v>
          </cell>
          <cell r="D106">
            <v>1.4903999999999999</v>
          </cell>
        </row>
        <row r="107">
          <cell r="C107" t="str">
            <v>TALCHER</v>
          </cell>
          <cell r="D107">
            <v>1.4903999999999999</v>
          </cell>
        </row>
        <row r="108">
          <cell r="C108" t="str">
            <v>THAKURPATNA</v>
          </cell>
          <cell r="D108">
            <v>1.1880000000000002</v>
          </cell>
        </row>
        <row r="109">
          <cell r="C109" t="str">
            <v>TIRTOL</v>
          </cell>
          <cell r="D109">
            <v>1.0908</v>
          </cell>
        </row>
        <row r="110">
          <cell r="C110" t="str">
            <v>TITILAGARH</v>
          </cell>
          <cell r="D110">
            <v>4.1580000000000004</v>
          </cell>
        </row>
        <row r="111">
          <cell r="C111" t="str">
            <v>UDALA</v>
          </cell>
          <cell r="D111">
            <v>1.9764000000000002</v>
          </cell>
        </row>
        <row r="112">
          <cell r="C112" t="str">
            <v>UDAYANBANDH</v>
          </cell>
          <cell r="D112">
            <v>5.3460000000000001</v>
          </cell>
        </row>
        <row r="113">
          <cell r="C113" t="str">
            <v>JEYPORE</v>
          </cell>
          <cell r="D113">
            <v>4.32</v>
          </cell>
        </row>
        <row r="114">
          <cell r="C114" t="str">
            <v>DHUSURI</v>
          </cell>
          <cell r="D114">
            <v>1.8900000000000001</v>
          </cell>
        </row>
        <row r="115">
          <cell r="C115" t="str">
            <v>HANDA</v>
          </cell>
          <cell r="D115">
            <v>3.5640000000000001</v>
          </cell>
        </row>
        <row r="116">
          <cell r="C116" t="str">
            <v>RAGHUNATHPUR</v>
          </cell>
          <cell r="D116">
            <v>1.0908</v>
          </cell>
        </row>
        <row r="117">
          <cell r="C117" t="str">
            <v>KHAIRA</v>
          </cell>
          <cell r="D117">
            <v>2.7</v>
          </cell>
        </row>
        <row r="118">
          <cell r="C118" t="str">
            <v>GATIROUTPATNA</v>
          </cell>
          <cell r="D118">
            <v>1.0908</v>
          </cell>
        </row>
        <row r="119">
          <cell r="C119" t="str">
            <v>PAIKARAPUR</v>
          </cell>
          <cell r="D119">
            <v>1.5</v>
          </cell>
        </row>
        <row r="120">
          <cell r="C120" t="str">
            <v>NALIBAR</v>
          </cell>
          <cell r="D120">
            <v>1.3</v>
          </cell>
        </row>
        <row r="121">
          <cell r="C121" t="str">
            <v>BASTA</v>
          </cell>
          <cell r="D121">
            <v>2.5</v>
          </cell>
        </row>
        <row r="122">
          <cell r="C122" t="str">
            <v>BHARATPUR</v>
          </cell>
          <cell r="D122">
            <v>1.2</v>
          </cell>
        </row>
        <row r="123">
          <cell r="C123" t="str">
            <v>RAJ NILAGIRI</v>
          </cell>
          <cell r="D123">
            <v>1.75</v>
          </cell>
        </row>
        <row r="124">
          <cell r="C124" t="str">
            <v>CHUNIDA</v>
          </cell>
          <cell r="D124">
            <v>1.65</v>
          </cell>
        </row>
        <row r="125">
          <cell r="C125" t="str">
            <v>MAHIMAGADI</v>
          </cell>
          <cell r="D125">
            <v>2.25</v>
          </cell>
        </row>
        <row r="126">
          <cell r="C126" t="str">
            <v>HARIRAJPUR KHURDA</v>
          </cell>
          <cell r="D126">
            <v>1.29</v>
          </cell>
        </row>
        <row r="127">
          <cell r="C127" t="str">
            <v>BALIAPAL</v>
          </cell>
          <cell r="D127">
            <v>2.5</v>
          </cell>
        </row>
        <row r="128">
          <cell r="C128" t="str">
            <v>KULIANA</v>
          </cell>
          <cell r="D128">
            <v>2.5</v>
          </cell>
        </row>
      </sheetData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U13" sqref="U13"/>
    </sheetView>
  </sheetViews>
  <sheetFormatPr defaultRowHeight="15"/>
  <cols>
    <col min="1" max="1" width="3.42578125" style="1" bestFit="1" customWidth="1"/>
    <col min="2" max="2" width="10" style="1" customWidth="1"/>
    <col min="3" max="3" width="12" style="1" customWidth="1"/>
    <col min="4" max="4" width="8.42578125" style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8.28515625" style="9" bestFit="1" customWidth="1"/>
    <col min="9" max="9" width="6.5703125" style="1" bestFit="1" customWidth="1"/>
    <col min="10" max="10" width="8.85546875" style="1" customWidth="1"/>
    <col min="11" max="12" width="7.42578125" style="2" customWidth="1"/>
    <col min="13" max="13" width="9.140625" style="1"/>
    <col min="14" max="14" width="10.85546875" style="1" bestFit="1" customWidth="1"/>
    <col min="15" max="16384" width="9.140625" style="1"/>
  </cols>
  <sheetData>
    <row r="1" spans="1:14" ht="90" customHeight="1" thickBot="1">
      <c r="A1" s="39"/>
      <c r="B1" s="40"/>
      <c r="C1" s="40"/>
      <c r="D1" s="40"/>
      <c r="E1" s="40"/>
      <c r="F1" s="40"/>
      <c r="G1" s="40"/>
      <c r="H1" s="40"/>
      <c r="I1" s="40"/>
      <c r="J1" s="40"/>
      <c r="K1" s="37" t="s">
        <v>0</v>
      </c>
      <c r="L1" s="37"/>
      <c r="M1" s="37"/>
      <c r="N1" s="38"/>
    </row>
    <row r="2" spans="1:14" s="4" customFormat="1" ht="67.5" customHeight="1" thickBot="1">
      <c r="A2" s="41" t="s">
        <v>18</v>
      </c>
      <c r="B2" s="42"/>
      <c r="C2" s="42"/>
      <c r="D2" s="42"/>
      <c r="E2" s="42"/>
      <c r="F2" s="42"/>
      <c r="G2" s="42"/>
      <c r="H2" s="42"/>
      <c r="I2" s="42"/>
      <c r="J2" s="42"/>
      <c r="K2" s="35" t="s">
        <v>72</v>
      </c>
      <c r="L2" s="35"/>
      <c r="M2" s="35"/>
      <c r="N2" s="36"/>
    </row>
    <row r="3" spans="1:14" s="4" customFormat="1" ht="30.75" thickBot="1">
      <c r="A3" s="27" t="s">
        <v>2</v>
      </c>
      <c r="B3" s="28" t="s">
        <v>3</v>
      </c>
      <c r="C3" s="28" t="s">
        <v>4</v>
      </c>
      <c r="D3" s="28" t="s">
        <v>14</v>
      </c>
      <c r="E3" s="28" t="s">
        <v>5</v>
      </c>
      <c r="F3" s="28" t="s">
        <v>6</v>
      </c>
      <c r="G3" s="28" t="s">
        <v>7</v>
      </c>
      <c r="H3" s="29" t="s">
        <v>8</v>
      </c>
      <c r="I3" s="29" t="s">
        <v>20</v>
      </c>
      <c r="J3" s="30" t="s">
        <v>21</v>
      </c>
      <c r="K3" s="30" t="s">
        <v>9</v>
      </c>
      <c r="L3" s="30" t="s">
        <v>10</v>
      </c>
      <c r="M3" s="31" t="s">
        <v>11</v>
      </c>
      <c r="N3" s="17" t="s">
        <v>22</v>
      </c>
    </row>
    <row r="4" spans="1:14" s="3" customFormat="1" ht="15" customHeight="1">
      <c r="A4" s="21">
        <v>1</v>
      </c>
      <c r="B4" s="22" t="s">
        <v>23</v>
      </c>
      <c r="C4" s="22" t="s">
        <v>24</v>
      </c>
      <c r="D4" s="22" t="s">
        <v>25</v>
      </c>
      <c r="E4" s="23" t="s">
        <v>12</v>
      </c>
      <c r="F4" s="22" t="s">
        <v>16</v>
      </c>
      <c r="G4" s="22">
        <v>7</v>
      </c>
      <c r="H4" s="24">
        <v>110</v>
      </c>
      <c r="I4" s="24"/>
      <c r="J4" s="25">
        <f>VLOOKUP(F4,'[1]PARAS COMMERCIAL TEA'!$C$3:$D$137,2,FALSE)</f>
        <v>2.5</v>
      </c>
      <c r="K4" s="25">
        <f t="shared" ref="K4:K17" si="0">G4*4</f>
        <v>28</v>
      </c>
      <c r="L4" s="25">
        <v>20</v>
      </c>
      <c r="M4" s="26">
        <f t="shared" ref="M4:M17" si="1">H4*J4+K4+L4</f>
        <v>323</v>
      </c>
      <c r="N4" s="18" t="s">
        <v>26</v>
      </c>
    </row>
    <row r="5" spans="1:14" s="3" customFormat="1" ht="15" customHeight="1">
      <c r="A5" s="15">
        <f>A4+1</f>
        <v>2</v>
      </c>
      <c r="B5" s="5" t="s">
        <v>23</v>
      </c>
      <c r="C5" s="5" t="s">
        <v>27</v>
      </c>
      <c r="D5" s="5" t="s">
        <v>28</v>
      </c>
      <c r="E5" s="10" t="s">
        <v>12</v>
      </c>
      <c r="F5" s="5" t="s">
        <v>29</v>
      </c>
      <c r="G5" s="5">
        <v>11</v>
      </c>
      <c r="H5" s="11">
        <v>152.96</v>
      </c>
      <c r="I5" s="11"/>
      <c r="J5" s="6">
        <f>VLOOKUP(F5,'[1]PARAS COMMERCIAL TEA'!$C$3:$D$137,2,FALSE)</f>
        <v>1.4903999999999999</v>
      </c>
      <c r="K5" s="6">
        <f t="shared" si="0"/>
        <v>44</v>
      </c>
      <c r="L5" s="6">
        <v>20</v>
      </c>
      <c r="M5" s="19">
        <f t="shared" si="1"/>
        <v>291.97158400000001</v>
      </c>
      <c r="N5" s="18" t="s">
        <v>26</v>
      </c>
    </row>
    <row r="6" spans="1:14" s="3" customFormat="1" ht="15" customHeight="1">
      <c r="A6" s="15">
        <f t="shared" ref="A6:A19" si="2">A5+1</f>
        <v>3</v>
      </c>
      <c r="B6" s="5" t="s">
        <v>30</v>
      </c>
      <c r="C6" s="5" t="s">
        <v>31</v>
      </c>
      <c r="D6" s="5" t="s">
        <v>32</v>
      </c>
      <c r="E6" s="10" t="s">
        <v>12</v>
      </c>
      <c r="F6" s="5" t="s">
        <v>13</v>
      </c>
      <c r="G6" s="5">
        <v>5</v>
      </c>
      <c r="H6" s="11">
        <v>101.52</v>
      </c>
      <c r="I6" s="11"/>
      <c r="J6" s="6">
        <f>VLOOKUP(F6,'[1]PARAS COMMERCIAL TEA'!$C$3:$D$137,2,FALSE)</f>
        <v>1.79</v>
      </c>
      <c r="K6" s="6">
        <f t="shared" si="0"/>
        <v>20</v>
      </c>
      <c r="L6" s="6">
        <v>20</v>
      </c>
      <c r="M6" s="19">
        <f t="shared" si="1"/>
        <v>221.7208</v>
      </c>
      <c r="N6" s="18" t="s">
        <v>26</v>
      </c>
    </row>
    <row r="7" spans="1:14" s="3" customFormat="1" ht="15" customHeight="1">
      <c r="A7" s="15">
        <f t="shared" si="2"/>
        <v>4</v>
      </c>
      <c r="B7" s="5" t="s">
        <v>33</v>
      </c>
      <c r="C7" s="5" t="s">
        <v>34</v>
      </c>
      <c r="D7" s="5" t="s">
        <v>35</v>
      </c>
      <c r="E7" s="10" t="s">
        <v>12</v>
      </c>
      <c r="F7" s="5" t="s">
        <v>16</v>
      </c>
      <c r="G7" s="5">
        <v>6</v>
      </c>
      <c r="H7" s="11">
        <v>50</v>
      </c>
      <c r="I7" s="11"/>
      <c r="J7" s="6">
        <f>VLOOKUP(F7,'[1]PARAS COMMERCIAL TEA'!$C$3:$D$137,2,FALSE)</f>
        <v>2.5</v>
      </c>
      <c r="K7" s="6">
        <f t="shared" si="0"/>
        <v>24</v>
      </c>
      <c r="L7" s="6">
        <v>20</v>
      </c>
      <c r="M7" s="19">
        <f t="shared" si="1"/>
        <v>169</v>
      </c>
      <c r="N7" s="18" t="s">
        <v>26</v>
      </c>
    </row>
    <row r="8" spans="1:14" s="3" customFormat="1" ht="15" customHeight="1">
      <c r="A8" s="15">
        <f t="shared" si="2"/>
        <v>5</v>
      </c>
      <c r="B8" s="5" t="s">
        <v>33</v>
      </c>
      <c r="C8" s="5" t="s">
        <v>36</v>
      </c>
      <c r="D8" s="5" t="s">
        <v>37</v>
      </c>
      <c r="E8" s="10" t="s">
        <v>12</v>
      </c>
      <c r="F8" s="5" t="s">
        <v>15</v>
      </c>
      <c r="G8" s="5">
        <v>10</v>
      </c>
      <c r="H8" s="11">
        <v>94</v>
      </c>
      <c r="I8" s="11"/>
      <c r="J8" s="6">
        <f>VLOOKUP(F8,'[1]PARAS COMMERCIAL TEA'!$C$3:$D$137,2,FALSE)</f>
        <v>1.4903999999999999</v>
      </c>
      <c r="K8" s="6">
        <f t="shared" si="0"/>
        <v>40</v>
      </c>
      <c r="L8" s="6">
        <v>20</v>
      </c>
      <c r="M8" s="19">
        <f t="shared" si="1"/>
        <v>200.0976</v>
      </c>
      <c r="N8" s="18" t="s">
        <v>26</v>
      </c>
    </row>
    <row r="9" spans="1:14" s="3" customFormat="1" ht="15" customHeight="1">
      <c r="A9" s="15">
        <f t="shared" si="2"/>
        <v>6</v>
      </c>
      <c r="B9" s="5" t="s">
        <v>38</v>
      </c>
      <c r="C9" s="5" t="s">
        <v>39</v>
      </c>
      <c r="D9" s="5" t="s">
        <v>40</v>
      </c>
      <c r="E9" s="10" t="s">
        <v>12</v>
      </c>
      <c r="F9" s="5" t="s">
        <v>41</v>
      </c>
      <c r="G9" s="5">
        <v>12</v>
      </c>
      <c r="H9" s="11">
        <v>150</v>
      </c>
      <c r="I9" s="11"/>
      <c r="J9" s="6">
        <f>VLOOKUP(F9,'[1]PARAS COMMERCIAL TEA'!$C$3:$D$137,2,FALSE)</f>
        <v>2.6783999999999999</v>
      </c>
      <c r="K9" s="6">
        <f t="shared" si="0"/>
        <v>48</v>
      </c>
      <c r="L9" s="6">
        <v>20</v>
      </c>
      <c r="M9" s="19">
        <f t="shared" si="1"/>
        <v>469.76</v>
      </c>
      <c r="N9" s="18" t="s">
        <v>26</v>
      </c>
    </row>
    <row r="10" spans="1:14" s="3" customFormat="1" ht="15" customHeight="1">
      <c r="A10" s="15">
        <f t="shared" si="2"/>
        <v>7</v>
      </c>
      <c r="B10" s="5" t="s">
        <v>42</v>
      </c>
      <c r="C10" s="5" t="s">
        <v>43</v>
      </c>
      <c r="D10" s="5" t="s">
        <v>44</v>
      </c>
      <c r="E10" s="10" t="s">
        <v>12</v>
      </c>
      <c r="F10" s="5" t="s">
        <v>17</v>
      </c>
      <c r="G10" s="5">
        <v>8</v>
      </c>
      <c r="H10" s="11">
        <v>141.52000000000001</v>
      </c>
      <c r="I10" s="11"/>
      <c r="J10" s="6">
        <f>VLOOKUP(F10,'[1]PARAS COMMERCIAL TEA'!$C$3:$D$137,2,FALSE)</f>
        <v>1.57</v>
      </c>
      <c r="K10" s="6">
        <f t="shared" si="0"/>
        <v>32</v>
      </c>
      <c r="L10" s="6">
        <v>20</v>
      </c>
      <c r="M10" s="19">
        <f t="shared" si="1"/>
        <v>274.18640000000005</v>
      </c>
      <c r="N10" s="18" t="s">
        <v>26</v>
      </c>
    </row>
    <row r="11" spans="1:14" s="3" customFormat="1" ht="15" customHeight="1">
      <c r="A11" s="15">
        <f t="shared" si="2"/>
        <v>8</v>
      </c>
      <c r="B11" s="5" t="s">
        <v>42</v>
      </c>
      <c r="C11" s="5" t="s">
        <v>45</v>
      </c>
      <c r="D11" s="5" t="s">
        <v>46</v>
      </c>
      <c r="E11" s="10" t="s">
        <v>12</v>
      </c>
      <c r="F11" s="5" t="s">
        <v>15</v>
      </c>
      <c r="G11" s="5">
        <v>6</v>
      </c>
      <c r="H11" s="11">
        <v>60</v>
      </c>
      <c r="I11" s="11"/>
      <c r="J11" s="6">
        <f>VLOOKUP(F11,'[1]PARAS COMMERCIAL TEA'!$C$3:$D$137,2,FALSE)</f>
        <v>1.4903999999999999</v>
      </c>
      <c r="K11" s="6">
        <f t="shared" si="0"/>
        <v>24</v>
      </c>
      <c r="L11" s="6">
        <v>20</v>
      </c>
      <c r="M11" s="19">
        <f t="shared" si="1"/>
        <v>133.42399999999998</v>
      </c>
      <c r="N11" s="18" t="s">
        <v>26</v>
      </c>
    </row>
    <row r="12" spans="1:14" s="3" customFormat="1" ht="15" customHeight="1">
      <c r="A12" s="15">
        <f t="shared" si="2"/>
        <v>9</v>
      </c>
      <c r="B12" s="5" t="s">
        <v>47</v>
      </c>
      <c r="C12" s="5" t="s">
        <v>48</v>
      </c>
      <c r="D12" s="5" t="s">
        <v>49</v>
      </c>
      <c r="E12" s="10" t="s">
        <v>12</v>
      </c>
      <c r="F12" s="5" t="s">
        <v>29</v>
      </c>
      <c r="G12" s="5">
        <v>12</v>
      </c>
      <c r="H12" s="11">
        <v>137.04</v>
      </c>
      <c r="I12" s="11"/>
      <c r="J12" s="6">
        <f>VLOOKUP(F12,'[1]PARAS COMMERCIAL TEA'!$C$3:$D$137,2,FALSE)</f>
        <v>1.4903999999999999</v>
      </c>
      <c r="K12" s="6">
        <f t="shared" si="0"/>
        <v>48</v>
      </c>
      <c r="L12" s="6">
        <v>20</v>
      </c>
      <c r="M12" s="19">
        <f t="shared" si="1"/>
        <v>272.244416</v>
      </c>
      <c r="N12" s="18" t="s">
        <v>26</v>
      </c>
    </row>
    <row r="13" spans="1:14" s="3" customFormat="1" ht="15" customHeight="1">
      <c r="A13" s="15">
        <f t="shared" si="2"/>
        <v>10</v>
      </c>
      <c r="B13" s="5" t="s">
        <v>47</v>
      </c>
      <c r="C13" s="5" t="s">
        <v>50</v>
      </c>
      <c r="D13" s="5" t="s">
        <v>51</v>
      </c>
      <c r="E13" s="10" t="s">
        <v>12</v>
      </c>
      <c r="F13" s="5" t="s">
        <v>15</v>
      </c>
      <c r="G13" s="5">
        <v>4</v>
      </c>
      <c r="H13" s="11">
        <v>60</v>
      </c>
      <c r="I13" s="11"/>
      <c r="J13" s="6">
        <f>VLOOKUP(F13,'[1]PARAS COMMERCIAL TEA'!$C$3:$D$137,2,FALSE)</f>
        <v>1.4903999999999999</v>
      </c>
      <c r="K13" s="6">
        <f t="shared" si="0"/>
        <v>16</v>
      </c>
      <c r="L13" s="6">
        <v>20</v>
      </c>
      <c r="M13" s="19">
        <f t="shared" si="1"/>
        <v>125.42399999999999</v>
      </c>
      <c r="N13" s="18" t="s">
        <v>26</v>
      </c>
    </row>
    <row r="14" spans="1:14" s="3" customFormat="1" ht="15" customHeight="1">
      <c r="A14" s="15">
        <f t="shared" si="2"/>
        <v>11</v>
      </c>
      <c r="B14" s="5" t="s">
        <v>47</v>
      </c>
      <c r="C14" s="5" t="s">
        <v>52</v>
      </c>
      <c r="D14" s="5" t="s">
        <v>53</v>
      </c>
      <c r="E14" s="10" t="s">
        <v>12</v>
      </c>
      <c r="F14" s="5" t="s">
        <v>54</v>
      </c>
      <c r="G14" s="5">
        <v>7</v>
      </c>
      <c r="H14" s="11">
        <v>100</v>
      </c>
      <c r="I14" s="11"/>
      <c r="J14" s="6">
        <f>VLOOKUP(F14,'[1]PARAS COMMERCIAL TEA'!$C$3:$D$137,2,FALSE)</f>
        <v>3.56</v>
      </c>
      <c r="K14" s="6">
        <f t="shared" si="0"/>
        <v>28</v>
      </c>
      <c r="L14" s="6">
        <v>20</v>
      </c>
      <c r="M14" s="19">
        <f t="shared" si="1"/>
        <v>404</v>
      </c>
      <c r="N14" s="18" t="s">
        <v>26</v>
      </c>
    </row>
    <row r="15" spans="1:14" s="3" customFormat="1" ht="15" customHeight="1">
      <c r="A15" s="15">
        <f t="shared" si="2"/>
        <v>12</v>
      </c>
      <c r="B15" s="5" t="s">
        <v>55</v>
      </c>
      <c r="C15" s="5" t="s">
        <v>56</v>
      </c>
      <c r="D15" s="5" t="s">
        <v>57</v>
      </c>
      <c r="E15" s="10" t="s">
        <v>12</v>
      </c>
      <c r="F15" s="5" t="s">
        <v>29</v>
      </c>
      <c r="G15" s="5">
        <v>1</v>
      </c>
      <c r="H15" s="11">
        <v>6</v>
      </c>
      <c r="I15" s="11"/>
      <c r="J15" s="6">
        <f>VLOOKUP(F15,'[1]PARAS COMMERCIAL TEA'!$C$3:$D$137,2,FALSE)</f>
        <v>1.4903999999999999</v>
      </c>
      <c r="K15" s="6">
        <f t="shared" si="0"/>
        <v>4</v>
      </c>
      <c r="L15" s="6">
        <v>20</v>
      </c>
      <c r="M15" s="19">
        <f t="shared" si="1"/>
        <v>32.942399999999999</v>
      </c>
      <c r="N15" s="18" t="s">
        <v>26</v>
      </c>
    </row>
    <row r="16" spans="1:14" s="3" customFormat="1" ht="15" customHeight="1">
      <c r="A16" s="15">
        <f t="shared" si="2"/>
        <v>13</v>
      </c>
      <c r="B16" s="5" t="s">
        <v>58</v>
      </c>
      <c r="C16" s="5" t="s">
        <v>59</v>
      </c>
      <c r="D16" s="5" t="s">
        <v>60</v>
      </c>
      <c r="E16" s="10" t="s">
        <v>12</v>
      </c>
      <c r="F16" s="5" t="s">
        <v>61</v>
      </c>
      <c r="G16" s="5">
        <v>8</v>
      </c>
      <c r="H16" s="11">
        <v>105.52</v>
      </c>
      <c r="I16" s="11"/>
      <c r="J16" s="6">
        <f>VLOOKUP(F16,'[1]PARAS COMMERCIAL TEA'!$C$3:$D$137,2,FALSE)</f>
        <v>2.5</v>
      </c>
      <c r="K16" s="6">
        <f t="shared" si="0"/>
        <v>32</v>
      </c>
      <c r="L16" s="6">
        <v>20</v>
      </c>
      <c r="M16" s="19">
        <f t="shared" si="1"/>
        <v>315.8</v>
      </c>
      <c r="N16" s="18" t="s">
        <v>26</v>
      </c>
    </row>
    <row r="17" spans="1:14" s="3" customFormat="1" ht="15" customHeight="1">
      <c r="A17" s="15">
        <f t="shared" si="2"/>
        <v>14</v>
      </c>
      <c r="B17" s="5" t="s">
        <v>58</v>
      </c>
      <c r="C17" s="5" t="s">
        <v>62</v>
      </c>
      <c r="D17" s="5" t="s">
        <v>63</v>
      </c>
      <c r="E17" s="10" t="s">
        <v>12</v>
      </c>
      <c r="F17" s="5" t="s">
        <v>13</v>
      </c>
      <c r="G17" s="5">
        <v>5</v>
      </c>
      <c r="H17" s="11">
        <v>86</v>
      </c>
      <c r="I17" s="11"/>
      <c r="J17" s="6">
        <f>VLOOKUP(F17,'[1]PARAS COMMERCIAL TEA'!$C$3:$D$137,2,FALSE)</f>
        <v>1.79</v>
      </c>
      <c r="K17" s="6">
        <f t="shared" si="0"/>
        <v>20</v>
      </c>
      <c r="L17" s="6">
        <v>20</v>
      </c>
      <c r="M17" s="19">
        <f t="shared" si="1"/>
        <v>193.94</v>
      </c>
      <c r="N17" s="18" t="s">
        <v>26</v>
      </c>
    </row>
    <row r="18" spans="1:14" s="3" customFormat="1" ht="15" customHeight="1">
      <c r="A18" s="15">
        <f t="shared" si="2"/>
        <v>15</v>
      </c>
      <c r="B18" s="5" t="s">
        <v>58</v>
      </c>
      <c r="C18" s="5" t="s">
        <v>64</v>
      </c>
      <c r="D18" s="5" t="s">
        <v>65</v>
      </c>
      <c r="E18" s="10" t="s">
        <v>12</v>
      </c>
      <c r="F18" s="5" t="s">
        <v>66</v>
      </c>
      <c r="G18" s="5">
        <v>3</v>
      </c>
      <c r="H18" s="11"/>
      <c r="I18" s="11">
        <v>50</v>
      </c>
      <c r="J18" s="6"/>
      <c r="K18" s="6">
        <f t="shared" ref="K18" si="3">G18*4</f>
        <v>12</v>
      </c>
      <c r="L18" s="6">
        <v>20</v>
      </c>
      <c r="M18" s="19">
        <f>G18*I18+K18+L18</f>
        <v>182</v>
      </c>
      <c r="N18" s="18" t="s">
        <v>67</v>
      </c>
    </row>
    <row r="19" spans="1:14" s="3" customFormat="1" ht="15" customHeight="1">
      <c r="A19" s="15">
        <f t="shared" si="2"/>
        <v>16</v>
      </c>
      <c r="B19" s="5" t="s">
        <v>68</v>
      </c>
      <c r="C19" s="5" t="s">
        <v>69</v>
      </c>
      <c r="D19" s="5" t="s">
        <v>70</v>
      </c>
      <c r="E19" s="10" t="s">
        <v>12</v>
      </c>
      <c r="F19" s="5" t="s">
        <v>13</v>
      </c>
      <c r="G19" s="5">
        <v>1</v>
      </c>
      <c r="H19" s="11">
        <v>6</v>
      </c>
      <c r="I19" s="11"/>
      <c r="J19" s="6">
        <f>VLOOKUP(F19,'[1]PARAS COMMERCIAL TEA'!$C$3:$D$137,2,FALSE)</f>
        <v>1.79</v>
      </c>
      <c r="K19" s="6">
        <f>G19*4</f>
        <v>4</v>
      </c>
      <c r="L19" s="6">
        <v>20</v>
      </c>
      <c r="M19" s="19">
        <f>50*J19+K19+L19</f>
        <v>113.5</v>
      </c>
      <c r="N19" s="18" t="s">
        <v>26</v>
      </c>
    </row>
    <row r="20" spans="1:14" s="3" customFormat="1" ht="15" customHeight="1" thickBot="1">
      <c r="A20" s="32" t="s">
        <v>71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4"/>
      <c r="M20" s="20">
        <f>ROUND(SUM(M4:M19),0)</f>
        <v>3723</v>
      </c>
      <c r="N20" s="16"/>
    </row>
    <row r="21" spans="1:14" s="3" customFormat="1" ht="15" customHeight="1" thickBot="1">
      <c r="A21" s="7"/>
      <c r="B21"/>
      <c r="C21"/>
      <c r="D21"/>
      <c r="E21"/>
      <c r="F21"/>
      <c r="G21" s="13">
        <f>SUM(G4:G19)</f>
        <v>106</v>
      </c>
      <c r="H21" s="14">
        <f>SUM(H4:H19)</f>
        <v>1360.56</v>
      </c>
      <c r="I21" s="12"/>
      <c r="J21" s="8"/>
      <c r="K21" s="8"/>
      <c r="L21" s="8"/>
      <c r="M21" s="8"/>
      <c r="N21"/>
    </row>
    <row r="22" spans="1:14" s="3" customFormat="1" ht="30" customHeight="1">
      <c r="A22" s="43" t="s">
        <v>19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5"/>
    </row>
    <row r="23" spans="1:14" s="3" customFormat="1" ht="30" customHeight="1" thickBot="1">
      <c r="A23" s="46" t="s">
        <v>1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8"/>
    </row>
  </sheetData>
  <mergeCells count="7">
    <mergeCell ref="A22:M22"/>
    <mergeCell ref="A23:M23"/>
    <mergeCell ref="A20:L20"/>
    <mergeCell ref="K2:N2"/>
    <mergeCell ref="K1:N1"/>
    <mergeCell ref="A1:J1"/>
    <mergeCell ref="A2:J2"/>
  </mergeCells>
  <conditionalFormatting sqref="C21 C3:C19">
    <cfRule type="duplicateValues" dxfId="1" priority="2"/>
  </conditionalFormatting>
  <conditionalFormatting sqref="C3:C21">
    <cfRule type="duplicateValues" dxfId="0" priority="1"/>
  </conditionalFormatting>
  <pageMargins left="0.25" right="0.15748031496062992" top="0.74803149606299213" bottom="0.74803149606299213" header="0.31496062992125984" footer="0.31496062992125984"/>
  <pageSetup scale="8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2024-10-10T08:24:41Z</cp:lastPrinted>
  <dcterms:created xsi:type="dcterms:W3CDTF">2024-01-16T07:54:27Z</dcterms:created>
  <dcterms:modified xsi:type="dcterms:W3CDTF">2024-10-11T12:36:24Z</dcterms:modified>
</cp:coreProperties>
</file>