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5" i="1" l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4" i="1"/>
  <c r="K14" i="1" s="1"/>
  <c r="H13" i="1"/>
  <c r="K13" i="1" s="1"/>
  <c r="H16" i="1"/>
  <c r="K16" i="1" s="1"/>
  <c r="H15" i="1"/>
  <c r="K15" i="1" s="1"/>
  <c r="H17" i="1"/>
  <c r="K17" i="1" s="1"/>
  <c r="H20" i="1"/>
  <c r="K20" i="1" s="1"/>
  <c r="H19" i="1"/>
  <c r="K19" i="1" s="1"/>
  <c r="H21" i="1"/>
  <c r="K21" i="1" s="1"/>
  <c r="H18" i="1"/>
  <c r="K18" i="1" s="1"/>
  <c r="H4" i="1"/>
  <c r="K4" i="1" s="1"/>
  <c r="K22" i="1" l="1"/>
</calcChain>
</file>

<file path=xl/sharedStrings.xml><?xml version="1.0" encoding="utf-8"?>
<sst xmlns="http://schemas.openxmlformats.org/spreadsheetml/2006/main" count="107" uniqueCount="73">
  <si>
    <t>INVOICE
PRAGATI LOGISTICS,SAMANTA SAHI KHUNTIA LANE,8984191006
GST No:21AGHPB9356M1Z9</t>
  </si>
  <si>
    <t>13/7/2024</t>
  </si>
  <si>
    <t>6451</t>
  </si>
  <si>
    <t>31/7/2024</t>
  </si>
  <si>
    <t>6587</t>
  </si>
  <si>
    <t>6599</t>
  </si>
  <si>
    <t>27/7/2024</t>
  </si>
  <si>
    <t>16561</t>
  </si>
  <si>
    <t>26/7/2024</t>
  </si>
  <si>
    <t>16552</t>
  </si>
  <si>
    <t>6547</t>
  </si>
  <si>
    <t>25/7/2024</t>
  </si>
  <si>
    <t>6532</t>
  </si>
  <si>
    <t>6531</t>
  </si>
  <si>
    <t>6601</t>
  </si>
  <si>
    <t>23/7/2024</t>
  </si>
  <si>
    <t>6506</t>
  </si>
  <si>
    <t>6609</t>
  </si>
  <si>
    <t>17/7/2024</t>
  </si>
  <si>
    <t>6485</t>
  </si>
  <si>
    <t>6443</t>
  </si>
  <si>
    <t>11/7/2024</t>
  </si>
  <si>
    <t>16440</t>
  </si>
  <si>
    <t>06/7/2024</t>
  </si>
  <si>
    <t>16409</t>
  </si>
  <si>
    <t>08/7/2024</t>
  </si>
  <si>
    <t>16420</t>
  </si>
  <si>
    <t>16482</t>
  </si>
  <si>
    <t>16514</t>
  </si>
  <si>
    <t>Thanking you for your business.
PRAGATI LOGISTICS</t>
  </si>
  <si>
    <t>KENDRAPARA</t>
  </si>
  <si>
    <t>JATNI</t>
  </si>
  <si>
    <t>DHENKANAL</t>
  </si>
  <si>
    <t>JAGATSINGHPUR</t>
  </si>
  <si>
    <t>SAMBALPUR</t>
  </si>
  <si>
    <t>BARGARH</t>
  </si>
  <si>
    <t>ANGUL</t>
  </si>
  <si>
    <t>BHADRAK</t>
  </si>
  <si>
    <t>BALASORE</t>
  </si>
  <si>
    <t>CTC</t>
  </si>
  <si>
    <t>PL/DO/07040</t>
  </si>
  <si>
    <t>PL/DO/08379</t>
  </si>
  <si>
    <t>PL/DO/08378</t>
  </si>
  <si>
    <t>PL/DO/08032</t>
  </si>
  <si>
    <t>PL/DO/07947</t>
  </si>
  <si>
    <t>PL/DO/07946</t>
  </si>
  <si>
    <t>PL/DO/07823</t>
  </si>
  <si>
    <t>PL/DO/07821</t>
  </si>
  <si>
    <t>PL/JA/10084</t>
  </si>
  <si>
    <t>PL/DO/07661</t>
  </si>
  <si>
    <t>PL/DO/08377</t>
  </si>
  <si>
    <t>PL/DO/07238</t>
  </si>
  <si>
    <t>PL/DO/07041</t>
  </si>
  <si>
    <t>PL/MA/05008</t>
  </si>
  <si>
    <t>PL/MA/04761</t>
  </si>
  <si>
    <t>PL/MA/04816</t>
  </si>
  <si>
    <t>PL/MA/05205</t>
  </si>
  <si>
    <t>PL/MA/05459</t>
  </si>
  <si>
    <t>SL</t>
  </si>
  <si>
    <t>DATE</t>
  </si>
  <si>
    <t>LR NO</t>
  </si>
  <si>
    <t>FROM</t>
  </si>
  <si>
    <t>INV NO</t>
  </si>
  <si>
    <t>CASE</t>
  </si>
  <si>
    <t>RATE</t>
  </si>
  <si>
    <t>AMOUNT</t>
  </si>
  <si>
    <t>DD CH.</t>
  </si>
  <si>
    <t>(RUPEES SIX THOUSAND SEVEN HUNDRED TEN ONLY)</t>
  </si>
  <si>
    <t>Kindly, verify &amp; confirm within 7 days, else GST will be filed by 20th AUG , 2024. 
GST to be paid by Consignor under Reverse Charge Mechanism(RCM) as per GST.</t>
  </si>
  <si>
    <t>LR CH.</t>
  </si>
  <si>
    <t>DESTINATION</t>
  </si>
  <si>
    <t xml:space="preserve">Bill Date:31/07/2024
Bill NO : 14618
Total Amount: 6710.00
</t>
  </si>
  <si>
    <t xml:space="preserve">
KOKUYO CAMLIN LIMITED
Address:SECTOR -11 Plot No 11-3-C/1358  CDA, CUTTACK -P,S , BIDANASAI 753014 ODISHA,9437769733
GST No:21AAACC1647E1ZD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</si>
</sst>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5</xdr:col>
      <xdr:colOff>419100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3590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P2" sqref="P2"/>
    </sheetView>
  </sheetViews>
  <sheetFormatPr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85546875" style="1" customWidth="1"/>
    <col min="8" max="8" width="6.85546875" style="2" customWidth="1"/>
    <col min="9" max="9" width="7" style="2" bestFit="1" customWidth="1"/>
    <col min="10" max="10" width="7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4.25" customHeight="1">
      <c r="A2" s="24" t="s">
        <v>72</v>
      </c>
      <c r="B2" s="25"/>
      <c r="C2" s="25"/>
      <c r="D2" s="25"/>
      <c r="E2" s="25"/>
      <c r="F2" s="25"/>
      <c r="G2" s="26"/>
      <c r="H2" s="20" t="s">
        <v>71</v>
      </c>
      <c r="I2" s="20"/>
      <c r="J2" s="20"/>
      <c r="K2" s="20"/>
    </row>
    <row r="3" spans="1:11" s="10" customFormat="1">
      <c r="A3" s="5" t="s">
        <v>58</v>
      </c>
      <c r="B3" s="5" t="s">
        <v>59</v>
      </c>
      <c r="C3" s="5" t="s">
        <v>60</v>
      </c>
      <c r="D3" s="5" t="s">
        <v>61</v>
      </c>
      <c r="E3" s="5" t="s">
        <v>70</v>
      </c>
      <c r="F3" s="5" t="s">
        <v>62</v>
      </c>
      <c r="G3" s="5" t="s">
        <v>63</v>
      </c>
      <c r="H3" s="9" t="s">
        <v>64</v>
      </c>
      <c r="I3" s="9" t="s">
        <v>66</v>
      </c>
      <c r="J3" s="9" t="s">
        <v>69</v>
      </c>
      <c r="K3" s="9" t="s">
        <v>65</v>
      </c>
    </row>
    <row r="4" spans="1:11">
      <c r="A4" s="21">
        <v>1</v>
      </c>
      <c r="B4" s="4" t="s">
        <v>23</v>
      </c>
      <c r="C4" s="4" t="s">
        <v>54</v>
      </c>
      <c r="D4" s="8" t="s">
        <v>39</v>
      </c>
      <c r="E4" s="4" t="s">
        <v>38</v>
      </c>
      <c r="F4" s="4" t="s">
        <v>24</v>
      </c>
      <c r="G4" s="4">
        <v>10</v>
      </c>
      <c r="H4" s="7">
        <f>VLOOKUP(E4,[1]MEGHA!$C$5:$D$159,2,FALSE)</f>
        <v>38.4</v>
      </c>
      <c r="I4" s="7">
        <v>0</v>
      </c>
      <c r="J4" s="7">
        <v>20</v>
      </c>
      <c r="K4" s="7">
        <f>G4*H4+I4+J4</f>
        <v>404</v>
      </c>
    </row>
    <row r="5" spans="1:11">
      <c r="A5" s="21">
        <v>2</v>
      </c>
      <c r="B5" s="4" t="s">
        <v>25</v>
      </c>
      <c r="C5" s="4" t="s">
        <v>55</v>
      </c>
      <c r="D5" s="8" t="s">
        <v>39</v>
      </c>
      <c r="E5" s="4" t="s">
        <v>34</v>
      </c>
      <c r="F5" s="4" t="s">
        <v>26</v>
      </c>
      <c r="G5" s="4">
        <v>5</v>
      </c>
      <c r="H5" s="7">
        <f>VLOOKUP(E5,[1]MEGHA!$C$5:$D$159,2,FALSE)</f>
        <v>55.2</v>
      </c>
      <c r="I5" s="7">
        <v>0</v>
      </c>
      <c r="J5" s="7">
        <v>20</v>
      </c>
      <c r="K5" s="7">
        <f>G5*H5+I5+J5</f>
        <v>296</v>
      </c>
    </row>
    <row r="6" spans="1:11">
      <c r="A6" s="21">
        <v>3</v>
      </c>
      <c r="B6" s="4" t="s">
        <v>21</v>
      </c>
      <c r="C6" s="4" t="s">
        <v>53</v>
      </c>
      <c r="D6" s="8" t="s">
        <v>39</v>
      </c>
      <c r="E6" s="4" t="s">
        <v>37</v>
      </c>
      <c r="F6" s="4" t="s">
        <v>22</v>
      </c>
      <c r="G6" s="4">
        <v>8</v>
      </c>
      <c r="H6" s="7">
        <f>VLOOKUP(E6,[1]MEGHA!$C$5:$D$159,2,FALSE)</f>
        <v>33.6</v>
      </c>
      <c r="I6" s="7">
        <v>0</v>
      </c>
      <c r="J6" s="7">
        <v>20</v>
      </c>
      <c r="K6" s="7">
        <f>G6*H6+I6+J6</f>
        <v>288.8</v>
      </c>
    </row>
    <row r="7" spans="1:11">
      <c r="A7" s="21">
        <v>4</v>
      </c>
      <c r="B7" s="4" t="s">
        <v>1</v>
      </c>
      <c r="C7" s="4" t="s">
        <v>40</v>
      </c>
      <c r="D7" s="8" t="s">
        <v>39</v>
      </c>
      <c r="E7" s="4" t="s">
        <v>30</v>
      </c>
      <c r="F7" s="4" t="s">
        <v>2</v>
      </c>
      <c r="G7" s="4">
        <v>10</v>
      </c>
      <c r="H7" s="7">
        <f>VLOOKUP(E7,[1]MEGHA!$C$5:$D$159,2,FALSE)</f>
        <v>30</v>
      </c>
      <c r="I7" s="7">
        <v>0</v>
      </c>
      <c r="J7" s="7">
        <v>20</v>
      </c>
      <c r="K7" s="7">
        <f>G7*H7+I7+J7</f>
        <v>320</v>
      </c>
    </row>
    <row r="8" spans="1:11">
      <c r="A8" s="21">
        <v>5</v>
      </c>
      <c r="B8" s="4" t="s">
        <v>1</v>
      </c>
      <c r="C8" s="4" t="s">
        <v>52</v>
      </c>
      <c r="D8" s="8" t="s">
        <v>39</v>
      </c>
      <c r="E8" s="4" t="s">
        <v>32</v>
      </c>
      <c r="F8" s="4" t="s">
        <v>20</v>
      </c>
      <c r="G8" s="4">
        <v>12</v>
      </c>
      <c r="H8" s="7">
        <f>VLOOKUP(E8,[1]MEGHA!$C$5:$D$159,2,FALSE)</f>
        <v>30</v>
      </c>
      <c r="I8" s="7">
        <v>0</v>
      </c>
      <c r="J8" s="7">
        <v>20</v>
      </c>
      <c r="K8" s="7">
        <f>G8*H8+I8+J8</f>
        <v>380</v>
      </c>
    </row>
    <row r="9" spans="1:11">
      <c r="A9" s="21">
        <v>6</v>
      </c>
      <c r="B9" s="4" t="s">
        <v>18</v>
      </c>
      <c r="C9" s="4" t="s">
        <v>51</v>
      </c>
      <c r="D9" s="8" t="s">
        <v>39</v>
      </c>
      <c r="E9" s="4" t="s">
        <v>30</v>
      </c>
      <c r="F9" s="4" t="s">
        <v>19</v>
      </c>
      <c r="G9" s="4">
        <v>5</v>
      </c>
      <c r="H9" s="7">
        <f>VLOOKUP(E9,[1]MEGHA!$C$5:$D$159,2,FALSE)</f>
        <v>30</v>
      </c>
      <c r="I9" s="7">
        <v>0</v>
      </c>
      <c r="J9" s="7">
        <v>20</v>
      </c>
      <c r="K9" s="7">
        <f>G9*H9+I9+J9</f>
        <v>170</v>
      </c>
    </row>
    <row r="10" spans="1:11">
      <c r="A10" s="21">
        <v>7</v>
      </c>
      <c r="B10" s="4" t="s">
        <v>18</v>
      </c>
      <c r="C10" s="4" t="s">
        <v>56</v>
      </c>
      <c r="D10" s="8" t="s">
        <v>39</v>
      </c>
      <c r="E10" s="4" t="s">
        <v>36</v>
      </c>
      <c r="F10" s="4" t="s">
        <v>27</v>
      </c>
      <c r="G10" s="4">
        <v>28</v>
      </c>
      <c r="H10" s="7">
        <f>VLOOKUP(E10,[1]MEGHA!$C$5:$D$159,2,FALSE)</f>
        <v>36</v>
      </c>
      <c r="I10" s="7">
        <v>0</v>
      </c>
      <c r="J10" s="7">
        <v>20</v>
      </c>
      <c r="K10" s="7">
        <f>G10*H10+I10+J10</f>
        <v>1028</v>
      </c>
    </row>
    <row r="11" spans="1:11">
      <c r="A11" s="21">
        <v>8</v>
      </c>
      <c r="B11" s="4" t="s">
        <v>15</v>
      </c>
      <c r="C11" s="4" t="s">
        <v>49</v>
      </c>
      <c r="D11" s="8" t="s">
        <v>39</v>
      </c>
      <c r="E11" s="4" t="s">
        <v>31</v>
      </c>
      <c r="F11" s="4" t="s">
        <v>16</v>
      </c>
      <c r="G11" s="4">
        <v>13</v>
      </c>
      <c r="H11" s="7">
        <f>VLOOKUP(E11,[1]MEGHA!$C$5:$D$159,2,FALSE)</f>
        <v>30</v>
      </c>
      <c r="I11" s="7">
        <v>0</v>
      </c>
      <c r="J11" s="7">
        <v>20</v>
      </c>
      <c r="K11" s="7">
        <f>G11*H11+I11+J11</f>
        <v>410</v>
      </c>
    </row>
    <row r="12" spans="1:11">
      <c r="A12" s="21">
        <v>9</v>
      </c>
      <c r="B12" s="4" t="s">
        <v>15</v>
      </c>
      <c r="C12" s="4" t="s">
        <v>57</v>
      </c>
      <c r="D12" s="8" t="s">
        <v>39</v>
      </c>
      <c r="E12" s="4" t="s">
        <v>38</v>
      </c>
      <c r="F12" s="4" t="s">
        <v>28</v>
      </c>
      <c r="G12" s="4">
        <v>6</v>
      </c>
      <c r="H12" s="7">
        <f>VLOOKUP(E12,[1]MEGHA!$C$5:$D$159,2,FALSE)</f>
        <v>38.4</v>
      </c>
      <c r="I12" s="7">
        <v>0</v>
      </c>
      <c r="J12" s="7">
        <v>20</v>
      </c>
      <c r="K12" s="7">
        <f>G12*H12+I12+J12</f>
        <v>250.39999999999998</v>
      </c>
    </row>
    <row r="13" spans="1:11">
      <c r="A13" s="21">
        <v>10</v>
      </c>
      <c r="B13" s="4" t="s">
        <v>11</v>
      </c>
      <c r="C13" s="4" t="s">
        <v>47</v>
      </c>
      <c r="D13" s="8" t="s">
        <v>39</v>
      </c>
      <c r="E13" s="4" t="s">
        <v>35</v>
      </c>
      <c r="F13" s="4" t="s">
        <v>13</v>
      </c>
      <c r="G13" s="4">
        <v>7</v>
      </c>
      <c r="H13" s="7">
        <f>VLOOKUP(E13,[1]MEGHA!$C$5:$D$159,2,FALSE)</f>
        <v>78</v>
      </c>
      <c r="I13" s="7">
        <v>0</v>
      </c>
      <c r="J13" s="7">
        <v>20</v>
      </c>
      <c r="K13" s="7">
        <f>G13*H13+I13+J13</f>
        <v>566</v>
      </c>
    </row>
    <row r="14" spans="1:11">
      <c r="A14" s="21">
        <v>11</v>
      </c>
      <c r="B14" s="4" t="s">
        <v>11</v>
      </c>
      <c r="C14" s="4" t="s">
        <v>46</v>
      </c>
      <c r="D14" s="8" t="s">
        <v>39</v>
      </c>
      <c r="E14" s="4" t="s">
        <v>34</v>
      </c>
      <c r="F14" s="4" t="s">
        <v>12</v>
      </c>
      <c r="G14" s="4">
        <v>6</v>
      </c>
      <c r="H14" s="7">
        <f>VLOOKUP(E14,[1]MEGHA!$C$5:$D$159,2,FALSE)</f>
        <v>55.2</v>
      </c>
      <c r="I14" s="7">
        <v>0</v>
      </c>
      <c r="J14" s="7">
        <v>20</v>
      </c>
      <c r="K14" s="7">
        <f>G14*H14+I14+J14</f>
        <v>351.20000000000005</v>
      </c>
    </row>
    <row r="15" spans="1:11">
      <c r="A15" s="21">
        <v>12</v>
      </c>
      <c r="B15" s="4" t="s">
        <v>8</v>
      </c>
      <c r="C15" s="4" t="s">
        <v>45</v>
      </c>
      <c r="D15" s="8" t="s">
        <v>39</v>
      </c>
      <c r="E15" s="4" t="s">
        <v>33</v>
      </c>
      <c r="F15" s="4" t="s">
        <v>10</v>
      </c>
      <c r="G15" s="4">
        <v>5</v>
      </c>
      <c r="H15" s="7">
        <f>VLOOKUP(E15,[1]MEGHA!$C$5:$D$159,2,FALSE)</f>
        <v>30</v>
      </c>
      <c r="I15" s="7">
        <v>0</v>
      </c>
      <c r="J15" s="7">
        <v>20</v>
      </c>
      <c r="K15" s="7">
        <f>G15*H15+I15+J15</f>
        <v>170</v>
      </c>
    </row>
    <row r="16" spans="1:11">
      <c r="A16" s="21">
        <v>13</v>
      </c>
      <c r="B16" s="4" t="s">
        <v>8</v>
      </c>
      <c r="C16" s="4" t="s">
        <v>44</v>
      </c>
      <c r="D16" s="8" t="s">
        <v>39</v>
      </c>
      <c r="E16" s="4" t="s">
        <v>32</v>
      </c>
      <c r="F16" s="4" t="s">
        <v>9</v>
      </c>
      <c r="G16" s="4">
        <v>12</v>
      </c>
      <c r="H16" s="7">
        <f>VLOOKUP(E16,[1]MEGHA!$C$5:$D$159,2,FALSE)</f>
        <v>30</v>
      </c>
      <c r="I16" s="7">
        <v>0</v>
      </c>
      <c r="J16" s="7">
        <v>20</v>
      </c>
      <c r="K16" s="7">
        <f>G16*H16+I16+J16</f>
        <v>380</v>
      </c>
    </row>
    <row r="17" spans="1:11">
      <c r="A17" s="21">
        <v>14</v>
      </c>
      <c r="B17" s="4" t="s">
        <v>6</v>
      </c>
      <c r="C17" s="4" t="s">
        <v>43</v>
      </c>
      <c r="D17" s="8" t="s">
        <v>39</v>
      </c>
      <c r="E17" s="4" t="s">
        <v>30</v>
      </c>
      <c r="F17" s="4" t="s">
        <v>7</v>
      </c>
      <c r="G17" s="4">
        <v>4</v>
      </c>
      <c r="H17" s="7">
        <f>VLOOKUP(E17,[1]MEGHA!$C$5:$D$159,2,FALSE)</f>
        <v>30</v>
      </c>
      <c r="I17" s="7">
        <v>0</v>
      </c>
      <c r="J17" s="7">
        <v>20</v>
      </c>
      <c r="K17" s="7">
        <f>G17*H17+I17+J17</f>
        <v>140</v>
      </c>
    </row>
    <row r="18" spans="1:11">
      <c r="A18" s="21">
        <v>15</v>
      </c>
      <c r="B18" s="4" t="s">
        <v>3</v>
      </c>
      <c r="C18" s="4" t="s">
        <v>50</v>
      </c>
      <c r="D18" s="8" t="s">
        <v>39</v>
      </c>
      <c r="E18" s="4" t="s">
        <v>33</v>
      </c>
      <c r="F18" s="4" t="s">
        <v>17</v>
      </c>
      <c r="G18" s="4">
        <v>3</v>
      </c>
      <c r="H18" s="7">
        <f>VLOOKUP(E18,[1]MEGHA!$C$5:$D$159,2,FALSE)</f>
        <v>30</v>
      </c>
      <c r="I18" s="7">
        <v>0</v>
      </c>
      <c r="J18" s="7">
        <v>20</v>
      </c>
      <c r="K18" s="7">
        <f>G18*H18+I18+J18</f>
        <v>110</v>
      </c>
    </row>
    <row r="19" spans="1:11">
      <c r="A19" s="21">
        <v>16</v>
      </c>
      <c r="B19" s="4" t="s">
        <v>3</v>
      </c>
      <c r="C19" s="4" t="s">
        <v>42</v>
      </c>
      <c r="D19" s="8" t="s">
        <v>39</v>
      </c>
      <c r="E19" s="4" t="s">
        <v>32</v>
      </c>
      <c r="F19" s="4" t="s">
        <v>5</v>
      </c>
      <c r="G19" s="4">
        <v>5</v>
      </c>
      <c r="H19" s="7">
        <f>VLOOKUP(E19,[1]MEGHA!$C$5:$D$159,2,FALSE)</f>
        <v>30</v>
      </c>
      <c r="I19" s="7">
        <v>0</v>
      </c>
      <c r="J19" s="7">
        <v>20</v>
      </c>
      <c r="K19" s="7">
        <f>G19*H19+I19+J19</f>
        <v>170</v>
      </c>
    </row>
    <row r="20" spans="1:11">
      <c r="A20" s="21">
        <v>17</v>
      </c>
      <c r="B20" s="4" t="s">
        <v>3</v>
      </c>
      <c r="C20" s="4" t="s">
        <v>41</v>
      </c>
      <c r="D20" s="8" t="s">
        <v>39</v>
      </c>
      <c r="E20" s="4" t="s">
        <v>31</v>
      </c>
      <c r="F20" s="4" t="s">
        <v>4</v>
      </c>
      <c r="G20" s="4">
        <v>16</v>
      </c>
      <c r="H20" s="7">
        <f>VLOOKUP(E20,[1]MEGHA!$C$5:$D$159,2,FALSE)</f>
        <v>30</v>
      </c>
      <c r="I20" s="7">
        <v>0</v>
      </c>
      <c r="J20" s="7">
        <v>20</v>
      </c>
      <c r="K20" s="7">
        <f>G20*H20+I20+J20</f>
        <v>500</v>
      </c>
    </row>
    <row r="21" spans="1:11">
      <c r="A21" s="21">
        <v>18</v>
      </c>
      <c r="B21" s="4" t="s">
        <v>3</v>
      </c>
      <c r="C21" s="4" t="s">
        <v>48</v>
      </c>
      <c r="D21" s="8" t="s">
        <v>39</v>
      </c>
      <c r="E21" s="4" t="s">
        <v>36</v>
      </c>
      <c r="F21" s="4" t="s">
        <v>14</v>
      </c>
      <c r="G21" s="4">
        <v>21</v>
      </c>
      <c r="H21" s="7">
        <f>VLOOKUP(E21,[1]MEGHA!$C$5:$D$159,2,FALSE)</f>
        <v>36</v>
      </c>
      <c r="I21" s="7">
        <v>0</v>
      </c>
      <c r="J21" s="7">
        <v>20</v>
      </c>
      <c r="K21" s="7">
        <f>G21*H21+I21+J21</f>
        <v>776</v>
      </c>
    </row>
    <row r="22" spans="1:11" s="3" customFormat="1">
      <c r="A22" s="11" t="s">
        <v>67</v>
      </c>
      <c r="B22" s="12"/>
      <c r="C22" s="12"/>
      <c r="D22" s="12"/>
      <c r="E22" s="12"/>
      <c r="F22" s="12"/>
      <c r="G22" s="12"/>
      <c r="H22" s="13"/>
      <c r="I22" s="13"/>
      <c r="J22" s="14"/>
      <c r="K22" s="6">
        <f>ROUND(SUM(K4:K21),0)</f>
        <v>6710</v>
      </c>
    </row>
    <row r="23" spans="1:11" s="3" customFormat="1" ht="30" customHeight="1">
      <c r="A23" s="15" t="s">
        <v>68</v>
      </c>
      <c r="B23" s="15"/>
      <c r="C23" s="15"/>
      <c r="D23" s="15"/>
      <c r="E23" s="15"/>
      <c r="F23" s="15"/>
      <c r="G23" s="15"/>
      <c r="H23" s="16"/>
      <c r="I23" s="16"/>
      <c r="J23" s="16"/>
      <c r="K23" s="16"/>
    </row>
    <row r="24" spans="1:11" s="3" customFormat="1" ht="30" customHeight="1" thickBot="1">
      <c r="A24" s="15" t="s">
        <v>29</v>
      </c>
      <c r="B24" s="15"/>
      <c r="C24" s="15"/>
      <c r="D24" s="15"/>
      <c r="E24" s="15"/>
      <c r="F24" s="15"/>
      <c r="G24" s="22"/>
      <c r="H24" s="16"/>
      <c r="I24" s="16"/>
      <c r="J24" s="16"/>
      <c r="K24" s="16"/>
    </row>
    <row r="25" spans="1:11" ht="15.75" thickBot="1">
      <c r="G25" s="23">
        <f>SUM(G4:G21)</f>
        <v>176</v>
      </c>
    </row>
  </sheetData>
  <sortState ref="B4:K21">
    <sortCondition ref="B4:B21"/>
    <sortCondition ref="C4:C21"/>
  </sortState>
  <mergeCells count="7">
    <mergeCell ref="A22:J22"/>
    <mergeCell ref="A23:K23"/>
    <mergeCell ref="A24:K24"/>
    <mergeCell ref="A2:G2"/>
    <mergeCell ref="H1:K1"/>
    <mergeCell ref="H2:K2"/>
    <mergeCell ref="A1:G1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38" right="0.2800000000000000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2024-08-13T13:22:41Z</cp:lastPrinted>
  <dcterms:created xsi:type="dcterms:W3CDTF">2024-08-12T04:23:41Z</dcterms:created>
  <dcterms:modified xsi:type="dcterms:W3CDTF">2024-08-13T13:22:42Z</dcterms:modified>
</cp:coreProperties>
</file>