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Sheet1!$A$7:$O$62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5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J55" i="1"/>
  <c r="I55" i="1"/>
  <c r="H55" i="1"/>
  <c r="M55" i="1" s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M9" i="1" l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40" i="1"/>
  <c r="M42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4" i="1"/>
  <c r="M46" i="1"/>
  <c r="M48" i="1"/>
  <c r="M50" i="1"/>
  <c r="M52" i="1"/>
  <c r="M54" i="1"/>
  <c r="M57" i="1" l="1"/>
</calcChain>
</file>

<file path=xl/sharedStrings.xml><?xml version="1.0" encoding="utf-8"?>
<sst xmlns="http://schemas.openxmlformats.org/spreadsheetml/2006/main" count="272" uniqueCount="168">
  <si>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</si>
  <si>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</si>
  <si>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</si>
  <si>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</si>
  <si>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</si>
  <si>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</si>
  <si>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SL.</t>
  </si>
  <si>
    <t>CASE</t>
  </si>
  <si>
    <t>RATE</t>
  </si>
  <si>
    <t>HSN CODE-996791</t>
  </si>
  <si>
    <t>GSTIN : 21AGHPB9356M1Z9</t>
  </si>
  <si>
    <t>CUTTACK</t>
  </si>
  <si>
    <t>KHARIAR ROAD</t>
  </si>
  <si>
    <t>TO,</t>
  </si>
  <si>
    <t>JAJPUR ROAD</t>
  </si>
  <si>
    <t>PURI</t>
  </si>
  <si>
    <t>M/S : SUPERMAX PERSONAL CARE PVT. LTD.</t>
  </si>
  <si>
    <t>BHANPUR, CUTTACK</t>
  </si>
  <si>
    <t>GSTIN : 21AAOCS7144Q1ZQ</t>
  </si>
  <si>
    <t>HML</t>
  </si>
  <si>
    <t>DD.CH.</t>
  </si>
  <si>
    <t>AMT.</t>
  </si>
  <si>
    <t>SAMBALPUR</t>
  </si>
  <si>
    <t>BARIPADA</t>
  </si>
  <si>
    <t>BHUBANESWAR</t>
  </si>
  <si>
    <t>DHARMAGARH</t>
  </si>
  <si>
    <t>CHARAMPA</t>
  </si>
  <si>
    <t>JAJPUR TOWN</t>
  </si>
  <si>
    <t>DASPALLA</t>
  </si>
  <si>
    <t>NAYAGARH</t>
  </si>
  <si>
    <t>K G N GENERAL STORES</t>
  </si>
  <si>
    <t>HAPPY ENTERPRISES</t>
  </si>
  <si>
    <t>SHIV SHANKAR TRADERS</t>
  </si>
  <si>
    <t>SIMNA TRADERS</t>
  </si>
  <si>
    <t>METRO ENTERPRISE</t>
  </si>
  <si>
    <t>POOJA SALES</t>
  </si>
  <si>
    <t>MARUTI MARKETING</t>
  </si>
  <si>
    <t>PADMAPUR</t>
  </si>
  <si>
    <t>KINDLY ,VERIFY &amp; CONFIRM US  WITHIN 7 DAYS</t>
  </si>
  <si>
    <t>Thanking You…</t>
  </si>
  <si>
    <t>For PRAGATI LOGISTICS</t>
  </si>
  <si>
    <t>RAYAGADA</t>
  </si>
  <si>
    <t>MAA MAJHIGOURI MARKETING</t>
  </si>
  <si>
    <t>SMS CHARGES @ Rs. 1/- PER CONSIGNMENT</t>
  </si>
  <si>
    <t>FROM</t>
  </si>
  <si>
    <t>CTC</t>
  </si>
  <si>
    <t>DP.CH.</t>
  </si>
  <si>
    <t>LR CH.</t>
  </si>
  <si>
    <t>BARAMBA</t>
  </si>
  <si>
    <t>AMREETA MARKETING</t>
  </si>
  <si>
    <t>SORO</t>
  </si>
  <si>
    <t>RAGHUNATH BENGAL STORE</t>
  </si>
  <si>
    <t>MONTH   : AUGUST, 2022</t>
  </si>
  <si>
    <t>INVOICE DATE : 31/08/2022</t>
  </si>
  <si>
    <t>INV.NO</t>
  </si>
  <si>
    <t>Consignee Name</t>
  </si>
  <si>
    <t>G/285</t>
  </si>
  <si>
    <t>7210</t>
  </si>
  <si>
    <t>G/286</t>
  </si>
  <si>
    <t>7211</t>
  </si>
  <si>
    <t>AYUSH TRADERS</t>
  </si>
  <si>
    <t>G/287</t>
  </si>
  <si>
    <t>7212</t>
  </si>
  <si>
    <t>G/301</t>
  </si>
  <si>
    <t>7213</t>
  </si>
  <si>
    <t>G/302</t>
  </si>
  <si>
    <t>7216</t>
  </si>
  <si>
    <t>G/303</t>
  </si>
  <si>
    <t>7217</t>
  </si>
  <si>
    <t>NIMAPARA</t>
  </si>
  <si>
    <t>SAI RAM AGENCY</t>
  </si>
  <si>
    <t>G/304</t>
  </si>
  <si>
    <t>7218</t>
  </si>
  <si>
    <t>sahoo enterprises jajpur road</t>
  </si>
  <si>
    <t>G/305</t>
  </si>
  <si>
    <t>7219</t>
  </si>
  <si>
    <t>G/306</t>
  </si>
  <si>
    <t>7220</t>
  </si>
  <si>
    <t>G/307</t>
  </si>
  <si>
    <t>7221</t>
  </si>
  <si>
    <t>G/308</t>
  </si>
  <si>
    <t>1089007222</t>
  </si>
  <si>
    <t>G/309</t>
  </si>
  <si>
    <t>7223</t>
  </si>
  <si>
    <t>b m enterprises</t>
  </si>
  <si>
    <t>G/310</t>
  </si>
  <si>
    <t>7224</t>
  </si>
  <si>
    <t>G/311</t>
  </si>
  <si>
    <t>7225</t>
  </si>
  <si>
    <t>G/312</t>
  </si>
  <si>
    <t>7226</t>
  </si>
  <si>
    <t>G/313</t>
  </si>
  <si>
    <t>227</t>
  </si>
  <si>
    <t>G/314</t>
  </si>
  <si>
    <t>7228</t>
  </si>
  <si>
    <t>basanti traders</t>
  </si>
  <si>
    <t>G/315</t>
  </si>
  <si>
    <t>7230</t>
  </si>
  <si>
    <t>G/316</t>
  </si>
  <si>
    <t>7231</t>
  </si>
  <si>
    <t>jay jagannath agency</t>
  </si>
  <si>
    <t>G/317</t>
  </si>
  <si>
    <t>7232</t>
  </si>
  <si>
    <t>G/318</t>
  </si>
  <si>
    <t>7233</t>
  </si>
  <si>
    <t>G/319</t>
  </si>
  <si>
    <t>7234</t>
  </si>
  <si>
    <t>G/320</t>
  </si>
  <si>
    <t>7229</t>
  </si>
  <si>
    <t>NARNIA HEALTH CARE</t>
  </si>
  <si>
    <t>G/321</t>
  </si>
  <si>
    <t>235</t>
  </si>
  <si>
    <t>nirmal enterprises</t>
  </si>
  <si>
    <t>G/322</t>
  </si>
  <si>
    <t>7236</t>
  </si>
  <si>
    <t>cura sales</t>
  </si>
  <si>
    <t>G/323</t>
  </si>
  <si>
    <t>7242</t>
  </si>
  <si>
    <t>G/324</t>
  </si>
  <si>
    <t>7243</t>
  </si>
  <si>
    <t>G/325</t>
  </si>
  <si>
    <t>7244</t>
  </si>
  <si>
    <t>G/326</t>
  </si>
  <si>
    <t>7245</t>
  </si>
  <si>
    <t>G/327</t>
  </si>
  <si>
    <t>7246</t>
  </si>
  <si>
    <t>G/328</t>
  </si>
  <si>
    <t>7247</t>
  </si>
  <si>
    <t>G/329</t>
  </si>
  <si>
    <t>748</t>
  </si>
  <si>
    <t>G/330</t>
  </si>
  <si>
    <t>7250</t>
  </si>
  <si>
    <t>G/332</t>
  </si>
  <si>
    <t>7249</t>
  </si>
  <si>
    <t>G/333</t>
  </si>
  <si>
    <t>7251</t>
  </si>
  <si>
    <t>G/334</t>
  </si>
  <si>
    <t>7253</t>
  </si>
  <si>
    <t>G/335</t>
  </si>
  <si>
    <t>7254</t>
  </si>
  <si>
    <t>G/336</t>
  </si>
  <si>
    <t>7255</t>
  </si>
  <si>
    <t>chiranjibi enterprises</t>
  </si>
  <si>
    <t>G/337</t>
  </si>
  <si>
    <t>7256</t>
  </si>
  <si>
    <t>G/338</t>
  </si>
  <si>
    <t>7257</t>
  </si>
  <si>
    <t>G/339</t>
  </si>
  <si>
    <t>258</t>
  </si>
  <si>
    <t>G/340</t>
  </si>
  <si>
    <t>7259</t>
  </si>
  <si>
    <t>ANANDAPUR</t>
  </si>
  <si>
    <t>DAS BROTHERS ENTERPRISERS</t>
  </si>
  <si>
    <t>G/341</t>
  </si>
  <si>
    <t>7260</t>
  </si>
  <si>
    <t>G/331</t>
  </si>
  <si>
    <t>7252</t>
  </si>
  <si>
    <t>G/342</t>
  </si>
  <si>
    <t>7261</t>
  </si>
  <si>
    <t>MAA SAKAMBARI ENTERPRISES</t>
  </si>
  <si>
    <t>G/343</t>
  </si>
  <si>
    <t>7262</t>
  </si>
  <si>
    <t>G/344</t>
  </si>
  <si>
    <t>7263</t>
  </si>
  <si>
    <t>G/345</t>
  </si>
  <si>
    <t>7264</t>
  </si>
  <si>
    <t>(RUPEES THIRTY THOUSAND THREE HUNDRED EIGHTY ONE ONLY)</t>
  </si>
  <si>
    <t>INVOICE .   : INV-19471/22-23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</si>
</sst>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11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1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3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164" fontId="13" fillId="2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3">
          <cell r="C3" t="str">
            <v>DESTINATION</v>
          </cell>
          <cell r="D3" t="str">
            <v>RATE/ CASE</v>
          </cell>
        </row>
        <row r="4">
          <cell r="C4" t="str">
            <v>ANGUL</v>
          </cell>
          <cell r="D4">
            <v>42</v>
          </cell>
        </row>
        <row r="5">
          <cell r="C5" t="str">
            <v>BALASORE</v>
          </cell>
          <cell r="D5">
            <v>42</v>
          </cell>
        </row>
        <row r="6">
          <cell r="C6" t="str">
            <v>BALIMELA</v>
          </cell>
          <cell r="D6">
            <v>156</v>
          </cell>
        </row>
        <row r="7">
          <cell r="C7" t="str">
            <v>BANKI</v>
          </cell>
          <cell r="D7">
            <v>60</v>
          </cell>
        </row>
        <row r="8">
          <cell r="C8" t="str">
            <v>BARBIL</v>
          </cell>
          <cell r="D8">
            <v>51.6</v>
          </cell>
        </row>
        <row r="9">
          <cell r="C9" t="str">
            <v>BARAGARH</v>
          </cell>
          <cell r="D9">
            <v>48</v>
          </cell>
        </row>
        <row r="10">
          <cell r="C10" t="str">
            <v>BARIPADA</v>
          </cell>
          <cell r="D10">
            <v>48</v>
          </cell>
        </row>
        <row r="11">
          <cell r="C11" t="str">
            <v>BARPALI</v>
          </cell>
          <cell r="D11">
            <v>96</v>
          </cell>
        </row>
        <row r="12">
          <cell r="C12" t="str">
            <v>BERHAMPUR</v>
          </cell>
          <cell r="D12">
            <v>45.6</v>
          </cell>
        </row>
        <row r="13">
          <cell r="C13" t="str">
            <v>BHADRAK</v>
          </cell>
          <cell r="D13">
            <v>42</v>
          </cell>
        </row>
        <row r="14">
          <cell r="C14" t="str">
            <v>BHANJANAGAR</v>
          </cell>
          <cell r="D14">
            <v>45.6</v>
          </cell>
        </row>
        <row r="15">
          <cell r="C15" t="str">
            <v>BHAWANIPATNA</v>
          </cell>
          <cell r="D15">
            <v>75.599999999999994</v>
          </cell>
        </row>
        <row r="16">
          <cell r="C16" t="str">
            <v>BHUBANESWAR</v>
          </cell>
          <cell r="D16">
            <v>33.6</v>
          </cell>
        </row>
        <row r="17">
          <cell r="C17" t="str">
            <v>BOLANGIR</v>
          </cell>
          <cell r="D17">
            <v>63.6</v>
          </cell>
        </row>
        <row r="18">
          <cell r="C18" t="str">
            <v>BORIGUMA</v>
          </cell>
          <cell r="D18">
            <v>132</v>
          </cell>
        </row>
        <row r="19">
          <cell r="C19" t="str">
            <v>BOUDH</v>
          </cell>
          <cell r="D19">
            <v>63.6</v>
          </cell>
        </row>
        <row r="20">
          <cell r="C20" t="str">
            <v>BRAJARAJNAGAR</v>
          </cell>
          <cell r="D20">
            <v>63.6</v>
          </cell>
        </row>
        <row r="21">
          <cell r="C21" t="str">
            <v>CUTTACK</v>
          </cell>
          <cell r="D21">
            <v>30</v>
          </cell>
        </row>
        <row r="22">
          <cell r="C22" t="str">
            <v>DASPALLA</v>
          </cell>
          <cell r="D22">
            <v>120</v>
          </cell>
        </row>
        <row r="23">
          <cell r="C23" t="str">
            <v>DHENKANAL</v>
          </cell>
          <cell r="D23">
            <v>39.6</v>
          </cell>
        </row>
        <row r="24">
          <cell r="C24" t="str">
            <v>JAGATSINGHPUR</v>
          </cell>
          <cell r="D24">
            <v>48</v>
          </cell>
        </row>
        <row r="25">
          <cell r="C25" t="str">
            <v>JAJPUR ROAD</v>
          </cell>
          <cell r="D25">
            <v>39.6</v>
          </cell>
        </row>
        <row r="26">
          <cell r="C26" t="str">
            <v>JALESWAR</v>
          </cell>
          <cell r="D26">
            <v>57.6</v>
          </cell>
        </row>
        <row r="27">
          <cell r="C27" t="str">
            <v>JARKA</v>
          </cell>
          <cell r="D27">
            <v>42</v>
          </cell>
        </row>
        <row r="28">
          <cell r="C28" t="str">
            <v>JATNI</v>
          </cell>
          <cell r="D28">
            <v>42</v>
          </cell>
        </row>
        <row r="29">
          <cell r="C29" t="str">
            <v>JEYPORE</v>
          </cell>
          <cell r="D29">
            <v>102</v>
          </cell>
        </row>
        <row r="30">
          <cell r="C30" t="str">
            <v>JHARSUGUDA</v>
          </cell>
          <cell r="D30">
            <v>48</v>
          </cell>
        </row>
        <row r="31">
          <cell r="C31" t="str">
            <v>KAMAKHYANAGAR</v>
          </cell>
          <cell r="D31">
            <v>57.6</v>
          </cell>
        </row>
        <row r="32">
          <cell r="C32" t="str">
            <v>KANTABANJI</v>
          </cell>
          <cell r="D32">
            <v>81.599999999999994</v>
          </cell>
        </row>
        <row r="33">
          <cell r="C33" t="str">
            <v>KEONJHAR</v>
          </cell>
          <cell r="D33">
            <v>54</v>
          </cell>
        </row>
        <row r="34">
          <cell r="C34" t="str">
            <v>KESINGA</v>
          </cell>
          <cell r="D34">
            <v>81.599999999999994</v>
          </cell>
        </row>
        <row r="35">
          <cell r="C35" t="str">
            <v>KORAPUT</v>
          </cell>
          <cell r="D35">
            <v>105.6</v>
          </cell>
        </row>
        <row r="36">
          <cell r="C36" t="str">
            <v>LOISINGA</v>
          </cell>
          <cell r="D36">
            <v>96</v>
          </cell>
        </row>
        <row r="37">
          <cell r="C37" t="str">
            <v>MALKANGIRI</v>
          </cell>
          <cell r="D37">
            <v>132</v>
          </cell>
        </row>
        <row r="38">
          <cell r="C38" t="str">
            <v>NABARANGPUR</v>
          </cell>
          <cell r="D38">
            <v>99.6</v>
          </cell>
        </row>
        <row r="39">
          <cell r="C39" t="str">
            <v>NAYAGARH</v>
          </cell>
          <cell r="D39">
            <v>48</v>
          </cell>
        </row>
        <row r="40">
          <cell r="C40" t="str">
            <v>NAYAHATA</v>
          </cell>
          <cell r="D40">
            <v>54</v>
          </cell>
        </row>
        <row r="41">
          <cell r="C41" t="str">
            <v>PADMAPUR</v>
          </cell>
          <cell r="D41">
            <v>132</v>
          </cell>
        </row>
        <row r="42">
          <cell r="C42" t="str">
            <v>PANIKOILI</v>
          </cell>
          <cell r="D42">
            <v>45.6</v>
          </cell>
        </row>
        <row r="43">
          <cell r="C43" t="str">
            <v>PARALAKHEMUNDI</v>
          </cell>
          <cell r="D43">
            <v>87.6</v>
          </cell>
        </row>
        <row r="44">
          <cell r="C44" t="str">
            <v>PATNAGARH</v>
          </cell>
          <cell r="D44">
            <v>111.6</v>
          </cell>
        </row>
        <row r="45">
          <cell r="C45" t="str">
            <v>PHULBANI</v>
          </cell>
          <cell r="D45">
            <v>72</v>
          </cell>
        </row>
        <row r="46">
          <cell r="C46" t="str">
            <v>PURI</v>
          </cell>
          <cell r="D46">
            <v>51.6</v>
          </cell>
        </row>
        <row r="47">
          <cell r="C47" t="str">
            <v>RAIRANGPUR</v>
          </cell>
          <cell r="D47">
            <v>69.599999999999994</v>
          </cell>
        </row>
        <row r="48">
          <cell r="C48" t="str">
            <v>RAYAGADA</v>
          </cell>
          <cell r="D48">
            <v>81.599999999999994</v>
          </cell>
        </row>
        <row r="49">
          <cell r="C49" t="str">
            <v>ROURKELA</v>
          </cell>
          <cell r="D49">
            <v>54</v>
          </cell>
        </row>
        <row r="50">
          <cell r="C50" t="str">
            <v>SAMBALPUR</v>
          </cell>
          <cell r="D50">
            <v>48</v>
          </cell>
        </row>
        <row r="51">
          <cell r="C51" t="str">
            <v>SIMILIGUDA</v>
          </cell>
          <cell r="D51">
            <v>102</v>
          </cell>
        </row>
        <row r="52">
          <cell r="C52" t="str">
            <v>SONEPUR</v>
          </cell>
          <cell r="D52">
            <v>96</v>
          </cell>
        </row>
        <row r="53">
          <cell r="C53" t="str">
            <v>SORO</v>
          </cell>
          <cell r="D53">
            <v>60</v>
          </cell>
        </row>
        <row r="54">
          <cell r="C54" t="str">
            <v>SUNDERGARH</v>
          </cell>
          <cell r="D54">
            <v>66</v>
          </cell>
        </row>
        <row r="55">
          <cell r="C55" t="str">
            <v>TITILAGARH</v>
          </cell>
          <cell r="D55">
            <v>93.6</v>
          </cell>
        </row>
        <row r="56">
          <cell r="C56" t="str">
            <v>UDALA</v>
          </cell>
          <cell r="D56">
            <v>156</v>
          </cell>
        </row>
        <row r="57">
          <cell r="C57" t="str">
            <v>UMERKOT</v>
          </cell>
          <cell r="D57">
            <v>96</v>
          </cell>
        </row>
        <row r="58">
          <cell r="C58" t="str">
            <v>DHARMAGARH</v>
          </cell>
          <cell r="D58">
            <v>156</v>
          </cell>
        </row>
        <row r="59">
          <cell r="C59" t="str">
            <v>SUNABEDA</v>
          </cell>
          <cell r="D59">
            <v>144</v>
          </cell>
        </row>
        <row r="60">
          <cell r="C60" t="str">
            <v>BASUDEVPUR</v>
          </cell>
          <cell r="D60">
            <v>60</v>
          </cell>
        </row>
        <row r="61">
          <cell r="C61" t="str">
            <v>BHOGRAI</v>
          </cell>
          <cell r="D61">
            <v>72</v>
          </cell>
        </row>
        <row r="62">
          <cell r="C62" t="str">
            <v>ITAMATI</v>
          </cell>
          <cell r="D62">
            <v>48</v>
          </cell>
        </row>
        <row r="63">
          <cell r="C63" t="str">
            <v>SINGLA</v>
          </cell>
          <cell r="D63">
            <v>72</v>
          </cell>
        </row>
        <row r="64">
          <cell r="C64" t="str">
            <v>KHARIAR ROAD</v>
          </cell>
          <cell r="D64">
            <v>78</v>
          </cell>
        </row>
        <row r="65">
          <cell r="C65" t="str">
            <v>NIMAPARA</v>
          </cell>
          <cell r="D65">
            <v>84</v>
          </cell>
        </row>
        <row r="66">
          <cell r="C66" t="str">
            <v>GONDIA</v>
          </cell>
          <cell r="D66">
            <v>90</v>
          </cell>
        </row>
        <row r="67">
          <cell r="C67" t="str">
            <v>PARADEEP</v>
          </cell>
          <cell r="D67">
            <v>72</v>
          </cell>
        </row>
        <row r="68">
          <cell r="C68" t="str">
            <v>KISHANNAGAR</v>
          </cell>
          <cell r="D68">
            <v>50</v>
          </cell>
        </row>
        <row r="69">
          <cell r="C69" t="str">
            <v>JAJPUR TOWN</v>
          </cell>
          <cell r="D69">
            <v>50</v>
          </cell>
        </row>
        <row r="70">
          <cell r="C70" t="str">
            <v>BALIAPAL</v>
          </cell>
          <cell r="D70">
            <v>75</v>
          </cell>
        </row>
        <row r="71">
          <cell r="C71" t="str">
            <v>DIGAPAHANDI</v>
          </cell>
          <cell r="D71">
            <v>71</v>
          </cell>
        </row>
        <row r="72">
          <cell r="C72" t="str">
            <v>MUNDAMARAI</v>
          </cell>
          <cell r="D72">
            <v>81</v>
          </cell>
        </row>
        <row r="73">
          <cell r="C73" t="str">
            <v>CHIKITI</v>
          </cell>
          <cell r="D73">
            <v>71</v>
          </cell>
        </row>
        <row r="74">
          <cell r="C74" t="str">
            <v>AINTHAPALI</v>
          </cell>
          <cell r="D74">
            <v>65</v>
          </cell>
        </row>
        <row r="75">
          <cell r="C75" t="str">
            <v>KORKARA</v>
          </cell>
          <cell r="D75">
            <v>60</v>
          </cell>
        </row>
        <row r="76">
          <cell r="C76" t="str">
            <v>PATRAPARA</v>
          </cell>
          <cell r="D76">
            <v>33.6</v>
          </cell>
        </row>
        <row r="77">
          <cell r="C77" t="str">
            <v>ANANDAPUR</v>
          </cell>
          <cell r="D77">
            <v>100</v>
          </cell>
        </row>
        <row r="78">
          <cell r="C78" t="str">
            <v>BISOI</v>
          </cell>
          <cell r="D78">
            <v>150</v>
          </cell>
        </row>
        <row r="79">
          <cell r="C79" t="str">
            <v>CHARICHHAKA</v>
          </cell>
          <cell r="D79">
            <v>84</v>
          </cell>
        </row>
        <row r="80">
          <cell r="C80" t="str">
            <v>BARAMBA</v>
          </cell>
          <cell r="D80">
            <v>65</v>
          </cell>
        </row>
        <row r="81">
          <cell r="C81" t="str">
            <v>NARENDRAKONA</v>
          </cell>
          <cell r="D81">
            <v>84</v>
          </cell>
        </row>
        <row r="82">
          <cell r="C82" t="str">
            <v>G UDAYAGIRI</v>
          </cell>
          <cell r="D82">
            <v>150</v>
          </cell>
        </row>
        <row r="83">
          <cell r="C83" t="str">
            <v>TULSIPUR</v>
          </cell>
          <cell r="D83">
            <v>84</v>
          </cell>
        </row>
        <row r="84">
          <cell r="C84" t="str">
            <v>KHANDAPADA</v>
          </cell>
          <cell r="D84">
            <v>120</v>
          </cell>
        </row>
        <row r="85">
          <cell r="C85" t="str">
            <v>JUNAGARH</v>
          </cell>
          <cell r="D85">
            <v>150</v>
          </cell>
        </row>
        <row r="86">
          <cell r="C86" t="str">
            <v>SAHADEV KHUNTA</v>
          </cell>
          <cell r="D86">
            <v>50</v>
          </cell>
        </row>
        <row r="87">
          <cell r="C87" t="str">
            <v>MARKONA</v>
          </cell>
          <cell r="D87">
            <v>60</v>
          </cell>
        </row>
        <row r="88">
          <cell r="C88" t="str">
            <v>KHALIKOT</v>
          </cell>
          <cell r="D88">
            <v>71</v>
          </cell>
        </row>
        <row r="89">
          <cell r="C89" t="str">
            <v>POLASARA</v>
          </cell>
          <cell r="D89">
            <v>90</v>
          </cell>
        </row>
        <row r="90">
          <cell r="C90" t="str">
            <v>KENDRAPARA</v>
          </cell>
          <cell r="D90">
            <v>60</v>
          </cell>
        </row>
        <row r="91">
          <cell r="C91" t="str">
            <v>CHANDANPUR</v>
          </cell>
          <cell r="D91">
            <v>51.6</v>
          </cell>
        </row>
        <row r="92">
          <cell r="C92" t="str">
            <v>JHARPADA</v>
          </cell>
          <cell r="D92">
            <v>33.6</v>
          </cell>
        </row>
        <row r="93">
          <cell r="C93" t="str">
            <v>AMARESWAR</v>
          </cell>
          <cell r="D93">
            <v>84</v>
          </cell>
        </row>
        <row r="94">
          <cell r="C94" t="str">
            <v>CHARAMPA</v>
          </cell>
          <cell r="D94">
            <v>45</v>
          </cell>
        </row>
        <row r="95">
          <cell r="C95" t="str">
            <v>MARSHAGHAI</v>
          </cell>
          <cell r="D95">
            <v>70</v>
          </cell>
        </row>
        <row r="96">
          <cell r="C96" t="str">
            <v>MAIDALPUR</v>
          </cell>
          <cell r="D96">
            <v>130</v>
          </cell>
        </row>
        <row r="97">
          <cell r="C97" t="str">
            <v>RAJKANIKA</v>
          </cell>
          <cell r="D97">
            <v>70</v>
          </cell>
        </row>
        <row r="98">
          <cell r="C98" t="str">
            <v>GUNUPUR</v>
          </cell>
          <cell r="D98">
            <v>132</v>
          </cell>
        </row>
        <row r="99">
          <cell r="C99" t="str">
            <v>UDAYANBANDH</v>
          </cell>
          <cell r="D99">
            <v>150</v>
          </cell>
        </row>
        <row r="100">
          <cell r="C100" t="str">
            <v>SALABANI</v>
          </cell>
          <cell r="D100">
            <v>105</v>
          </cell>
        </row>
      </sheetData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10" zoomScale="145" zoomScaleNormal="145" workbookViewId="0">
      <selection activeCell="E19" sqref="E19"/>
    </sheetView>
  </sheetViews>
  <sheetFormatPr defaultRowHeight="12.95" customHeight="1"/>
  <cols>
    <col min="1" max="1" width="4" style="32" customWidth="1"/>
    <col min="2" max="2" width="10.7109375" style="35" bestFit="1" customWidth="1"/>
    <col min="3" max="3" width="7.140625" style="36" bestFit="1" customWidth="1"/>
    <col min="4" max="4" width="11.7109375" style="37" bestFit="1" customWidth="1"/>
    <col min="5" max="5" width="6.5703125" style="37" bestFit="1" customWidth="1"/>
    <col min="6" max="6" width="15.85546875" style="37" bestFit="1" customWidth="1"/>
    <col min="7" max="7" width="6.140625" style="34" customWidth="1"/>
    <col min="8" max="8" width="6.7109375" style="39" customWidth="1"/>
    <col min="9" max="9" width="5.85546875" style="39" customWidth="1"/>
    <col min="10" max="10" width="7.28515625" style="39" bestFit="1" customWidth="1"/>
    <col min="11" max="11" width="7.140625" style="39" bestFit="1" customWidth="1"/>
    <col min="12" max="12" width="6.85546875" style="37" customWidth="1"/>
    <col min="13" max="13" width="9" style="37" customWidth="1"/>
    <col min="14" max="14" width="32.140625" style="37" bestFit="1" customWidth="1"/>
    <col min="15" max="15" width="9.5703125" style="37" bestFit="1" customWidth="1"/>
    <col min="16" max="16384" width="9.140625" style="37"/>
  </cols>
  <sheetData>
    <row r="1" spans="1:14" s="18" customFormat="1" ht="12.95" customHeight="1">
      <c r="A1" s="40" t="s">
        <v>13</v>
      </c>
      <c r="B1" s="17"/>
      <c r="D1" s="19"/>
      <c r="E1" s="19"/>
      <c r="G1" s="20"/>
      <c r="J1" s="21" t="s">
        <v>52</v>
      </c>
    </row>
    <row r="2" spans="1:14" s="18" customFormat="1" ht="12.95" customHeight="1">
      <c r="A2" s="41" t="s">
        <v>16</v>
      </c>
      <c r="B2" s="22"/>
      <c r="C2" s="23"/>
      <c r="G2" s="20"/>
      <c r="J2" s="21" t="s">
        <v>167</v>
      </c>
    </row>
    <row r="3" spans="1:14" s="18" customFormat="1" ht="12.95" customHeight="1">
      <c r="A3" s="42" t="s">
        <v>17</v>
      </c>
      <c r="B3" s="17"/>
      <c r="C3" s="24"/>
      <c r="D3" s="19"/>
      <c r="E3" s="19"/>
      <c r="G3" s="20"/>
      <c r="J3" s="21" t="s">
        <v>53</v>
      </c>
    </row>
    <row r="4" spans="1:14" s="18" customFormat="1" ht="12.95" customHeight="1">
      <c r="A4" s="42" t="s">
        <v>18</v>
      </c>
      <c r="B4" s="25"/>
      <c r="C4" s="24"/>
      <c r="D4" s="19"/>
      <c r="E4" s="19"/>
      <c r="F4" s="26"/>
      <c r="G4" s="20"/>
      <c r="J4" s="21" t="s">
        <v>10</v>
      </c>
    </row>
    <row r="5" spans="1:14" s="18" customFormat="1" ht="12.95" customHeight="1">
      <c r="B5" s="27"/>
      <c r="C5" s="19"/>
      <c r="D5" s="28"/>
      <c r="E5" s="28"/>
      <c r="F5" s="26"/>
      <c r="G5" s="29"/>
      <c r="J5" s="28" t="s">
        <v>9</v>
      </c>
    </row>
    <row r="6" spans="1:14" s="18" customFormat="1" ht="9.9499999999999993" customHeight="1">
      <c r="A6" s="16"/>
      <c r="B6" s="17"/>
      <c r="C6" s="19"/>
      <c r="D6" s="28"/>
      <c r="E6" s="28"/>
      <c r="F6" s="26"/>
      <c r="G6" s="29"/>
      <c r="H6" s="30"/>
      <c r="I6" s="30"/>
      <c r="J6" s="30"/>
      <c r="K6" s="30"/>
    </row>
    <row r="7" spans="1:14" s="31" customFormat="1" ht="12.95" customHeight="1">
      <c r="A7" s="60" t="s">
        <v>6</v>
      </c>
      <c r="B7" s="61" t="s">
        <v>3</v>
      </c>
      <c r="C7" s="60" t="s">
        <v>47</v>
      </c>
      <c r="D7" s="60" t="s">
        <v>54</v>
      </c>
      <c r="E7" s="60" t="s">
        <v>44</v>
      </c>
      <c r="F7" s="62" t="s">
        <v>4</v>
      </c>
      <c r="G7" s="60" t="s">
        <v>7</v>
      </c>
      <c r="H7" s="60" t="s">
        <v>8</v>
      </c>
      <c r="I7" s="60" t="s">
        <v>19</v>
      </c>
      <c r="J7" s="60" t="s">
        <v>20</v>
      </c>
      <c r="K7" s="60" t="s">
        <v>47</v>
      </c>
      <c r="L7" s="60" t="s">
        <v>46</v>
      </c>
      <c r="M7" s="60" t="s">
        <v>21</v>
      </c>
      <c r="N7" s="60" t="s">
        <v>55</v>
      </c>
    </row>
    <row r="8" spans="1:14" s="43" customFormat="1" ht="12.95" customHeight="1">
      <c r="A8" s="63">
        <v>1</v>
      </c>
      <c r="B8" s="64">
        <v>44775</v>
      </c>
      <c r="C8" s="65" t="s">
        <v>56</v>
      </c>
      <c r="D8" s="65" t="s">
        <v>57</v>
      </c>
      <c r="E8" s="65" t="s">
        <v>45</v>
      </c>
      <c r="F8" s="66" t="s">
        <v>41</v>
      </c>
      <c r="G8" s="67">
        <v>9</v>
      </c>
      <c r="H8" s="68">
        <f>VLOOKUP(F8,[1]SUPERMAX!$C:$D,2,FALSE)</f>
        <v>81.599999999999994</v>
      </c>
      <c r="I8" s="68">
        <f>G8*3</f>
        <v>27</v>
      </c>
      <c r="J8" s="68">
        <f>G8*12</f>
        <v>108</v>
      </c>
      <c r="K8" s="68">
        <v>30</v>
      </c>
      <c r="L8" s="68"/>
      <c r="M8" s="69">
        <f>G8*H8+I8+J8+K8+L8</f>
        <v>899.4</v>
      </c>
      <c r="N8" s="65" t="s">
        <v>42</v>
      </c>
    </row>
    <row r="9" spans="1:14" s="43" customFormat="1" ht="12.95" customHeight="1">
      <c r="A9" s="63">
        <f>A8+1</f>
        <v>2</v>
      </c>
      <c r="B9" s="64">
        <v>44775</v>
      </c>
      <c r="C9" s="65" t="s">
        <v>58</v>
      </c>
      <c r="D9" s="65" t="s">
        <v>59</v>
      </c>
      <c r="E9" s="65" t="s">
        <v>45</v>
      </c>
      <c r="F9" s="66" t="s">
        <v>22</v>
      </c>
      <c r="G9" s="67">
        <v>2</v>
      </c>
      <c r="H9" s="68">
        <f>VLOOKUP(F9,[1]SUPERMAX!$C:$D,2,FALSE)</f>
        <v>48</v>
      </c>
      <c r="I9" s="68">
        <f t="shared" ref="I9:I55" si="0">G9*3</f>
        <v>6</v>
      </c>
      <c r="J9" s="68">
        <f t="shared" ref="J9:J55" si="1">G9*12</f>
        <v>24</v>
      </c>
      <c r="K9" s="68">
        <v>30</v>
      </c>
      <c r="L9" s="68"/>
      <c r="M9" s="69">
        <f t="shared" ref="M9:M55" si="2">G9*H9+I9+J9+K9+L9</f>
        <v>156</v>
      </c>
      <c r="N9" s="65" t="s">
        <v>60</v>
      </c>
    </row>
    <row r="10" spans="1:14" s="43" customFormat="1" ht="12.95" customHeight="1">
      <c r="A10" s="63">
        <f t="shared" ref="A10:A55" si="3">A9+1</f>
        <v>3</v>
      </c>
      <c r="B10" s="64">
        <v>44775</v>
      </c>
      <c r="C10" s="65" t="s">
        <v>61</v>
      </c>
      <c r="D10" s="65" t="s">
        <v>62</v>
      </c>
      <c r="E10" s="65" t="s">
        <v>45</v>
      </c>
      <c r="F10" s="66" t="s">
        <v>24</v>
      </c>
      <c r="G10" s="67">
        <v>2</v>
      </c>
      <c r="H10" s="68">
        <f>VLOOKUP(F10,[1]SUPERMAX!$C:$D,2,FALSE)</f>
        <v>33.6</v>
      </c>
      <c r="I10" s="68">
        <f t="shared" si="0"/>
        <v>6</v>
      </c>
      <c r="J10" s="68">
        <f t="shared" si="1"/>
        <v>24</v>
      </c>
      <c r="K10" s="68">
        <v>30</v>
      </c>
      <c r="L10" s="68">
        <v>450</v>
      </c>
      <c r="M10" s="69">
        <f t="shared" si="2"/>
        <v>577.20000000000005</v>
      </c>
      <c r="N10" s="65" t="s">
        <v>34</v>
      </c>
    </row>
    <row r="11" spans="1:14" s="43" customFormat="1" ht="12.95" customHeight="1">
      <c r="A11" s="63">
        <f t="shared" si="3"/>
        <v>4</v>
      </c>
      <c r="B11" s="64">
        <v>44778</v>
      </c>
      <c r="C11" s="65" t="s">
        <v>63</v>
      </c>
      <c r="D11" s="65" t="s">
        <v>64</v>
      </c>
      <c r="E11" s="65" t="s">
        <v>45</v>
      </c>
      <c r="F11" s="66" t="s">
        <v>11</v>
      </c>
      <c r="G11" s="67">
        <v>5</v>
      </c>
      <c r="H11" s="68">
        <f>VLOOKUP(F11,[1]SUPERMAX!$C:$D,2,FALSE)</f>
        <v>30</v>
      </c>
      <c r="I11" s="68">
        <f t="shared" si="0"/>
        <v>15</v>
      </c>
      <c r="J11" s="68">
        <f t="shared" si="1"/>
        <v>60</v>
      </c>
      <c r="K11" s="68">
        <v>30</v>
      </c>
      <c r="L11" s="68">
        <v>450</v>
      </c>
      <c r="M11" s="69">
        <f t="shared" si="2"/>
        <v>705</v>
      </c>
      <c r="N11" s="65" t="s">
        <v>32</v>
      </c>
    </row>
    <row r="12" spans="1:14" s="43" customFormat="1" ht="12.95" customHeight="1">
      <c r="A12" s="63">
        <f t="shared" si="3"/>
        <v>5</v>
      </c>
      <c r="B12" s="64">
        <v>44781</v>
      </c>
      <c r="C12" s="65" t="s">
        <v>65</v>
      </c>
      <c r="D12" s="65" t="s">
        <v>66</v>
      </c>
      <c r="E12" s="65" t="s">
        <v>45</v>
      </c>
      <c r="F12" s="66" t="s">
        <v>11</v>
      </c>
      <c r="G12" s="67">
        <v>3</v>
      </c>
      <c r="H12" s="68">
        <f>VLOOKUP(F12,[1]SUPERMAX!$C:$D,2,FALSE)</f>
        <v>30</v>
      </c>
      <c r="I12" s="68">
        <f t="shared" si="0"/>
        <v>9</v>
      </c>
      <c r="J12" s="68">
        <f t="shared" si="1"/>
        <v>36</v>
      </c>
      <c r="K12" s="68">
        <v>30</v>
      </c>
      <c r="L12" s="68"/>
      <c r="M12" s="69">
        <f t="shared" si="2"/>
        <v>165</v>
      </c>
      <c r="N12" s="65" t="s">
        <v>32</v>
      </c>
    </row>
    <row r="13" spans="1:14" s="43" customFormat="1" ht="12.95" customHeight="1">
      <c r="A13" s="63">
        <f t="shared" si="3"/>
        <v>6</v>
      </c>
      <c r="B13" s="64">
        <v>44781</v>
      </c>
      <c r="C13" s="65" t="s">
        <v>67</v>
      </c>
      <c r="D13" s="65" t="s">
        <v>68</v>
      </c>
      <c r="E13" s="65" t="s">
        <v>45</v>
      </c>
      <c r="F13" s="66" t="s">
        <v>69</v>
      </c>
      <c r="G13" s="67">
        <v>5</v>
      </c>
      <c r="H13" s="68">
        <f>VLOOKUP(F13,[1]SUPERMAX!$C:$D,2,FALSE)</f>
        <v>84</v>
      </c>
      <c r="I13" s="68">
        <f t="shared" si="0"/>
        <v>15</v>
      </c>
      <c r="J13" s="68">
        <f t="shared" si="1"/>
        <v>60</v>
      </c>
      <c r="K13" s="68">
        <v>30</v>
      </c>
      <c r="L13" s="68">
        <v>450</v>
      </c>
      <c r="M13" s="69">
        <f t="shared" si="2"/>
        <v>975</v>
      </c>
      <c r="N13" s="65" t="s">
        <v>70</v>
      </c>
    </row>
    <row r="14" spans="1:14" s="43" customFormat="1" ht="12.95" customHeight="1">
      <c r="A14" s="63">
        <f t="shared" si="3"/>
        <v>7</v>
      </c>
      <c r="B14" s="64">
        <v>44785</v>
      </c>
      <c r="C14" s="65" t="s">
        <v>71</v>
      </c>
      <c r="D14" s="65" t="s">
        <v>72</v>
      </c>
      <c r="E14" s="65" t="s">
        <v>45</v>
      </c>
      <c r="F14" s="66" t="s">
        <v>14</v>
      </c>
      <c r="G14" s="67">
        <v>5</v>
      </c>
      <c r="H14" s="68">
        <f>VLOOKUP(F14,[1]SUPERMAX!$C:$D,2,FALSE)</f>
        <v>39.6</v>
      </c>
      <c r="I14" s="68">
        <f t="shared" si="0"/>
        <v>15</v>
      </c>
      <c r="J14" s="68">
        <f t="shared" si="1"/>
        <v>60</v>
      </c>
      <c r="K14" s="68">
        <v>30</v>
      </c>
      <c r="L14" s="68">
        <v>450</v>
      </c>
      <c r="M14" s="69">
        <f t="shared" si="2"/>
        <v>753</v>
      </c>
      <c r="N14" s="65" t="s">
        <v>73</v>
      </c>
    </row>
    <row r="15" spans="1:14" s="43" customFormat="1" ht="12.95" customHeight="1">
      <c r="A15" s="63">
        <f t="shared" si="3"/>
        <v>8</v>
      </c>
      <c r="B15" s="64">
        <v>44786</v>
      </c>
      <c r="C15" s="65" t="s">
        <v>74</v>
      </c>
      <c r="D15" s="65" t="s">
        <v>75</v>
      </c>
      <c r="E15" s="65" t="s">
        <v>45</v>
      </c>
      <c r="F15" s="66" t="s">
        <v>22</v>
      </c>
      <c r="G15" s="67">
        <v>6</v>
      </c>
      <c r="H15" s="68">
        <f>VLOOKUP(F15,[1]SUPERMAX!$C:$D,2,FALSE)</f>
        <v>48</v>
      </c>
      <c r="I15" s="68">
        <f t="shared" si="0"/>
        <v>18</v>
      </c>
      <c r="J15" s="68">
        <f t="shared" si="1"/>
        <v>72</v>
      </c>
      <c r="K15" s="68">
        <v>30</v>
      </c>
      <c r="L15" s="68">
        <v>450</v>
      </c>
      <c r="M15" s="69">
        <f t="shared" si="2"/>
        <v>858</v>
      </c>
      <c r="N15" s="65" t="s">
        <v>60</v>
      </c>
    </row>
    <row r="16" spans="1:14" s="43" customFormat="1" ht="12.95" customHeight="1">
      <c r="A16" s="63">
        <f t="shared" si="3"/>
        <v>9</v>
      </c>
      <c r="B16" s="64">
        <v>44790</v>
      </c>
      <c r="C16" s="65" t="s">
        <v>76</v>
      </c>
      <c r="D16" s="65" t="s">
        <v>77</v>
      </c>
      <c r="E16" s="65" t="s">
        <v>45</v>
      </c>
      <c r="F16" s="66" t="s">
        <v>48</v>
      </c>
      <c r="G16" s="67">
        <v>5</v>
      </c>
      <c r="H16" s="68">
        <f>VLOOKUP(F16,[1]SUPERMAX!$C:$D,2,FALSE)</f>
        <v>65</v>
      </c>
      <c r="I16" s="68">
        <f t="shared" si="0"/>
        <v>15</v>
      </c>
      <c r="J16" s="68">
        <f t="shared" si="1"/>
        <v>60</v>
      </c>
      <c r="K16" s="68">
        <v>30</v>
      </c>
      <c r="L16" s="68"/>
      <c r="M16" s="69">
        <f t="shared" si="2"/>
        <v>430</v>
      </c>
      <c r="N16" s="65" t="s">
        <v>31</v>
      </c>
    </row>
    <row r="17" spans="1:14" s="43" customFormat="1" ht="12.95" customHeight="1">
      <c r="A17" s="63">
        <f t="shared" si="3"/>
        <v>10</v>
      </c>
      <c r="B17" s="64">
        <v>44790</v>
      </c>
      <c r="C17" s="65" t="s">
        <v>78</v>
      </c>
      <c r="D17" s="65" t="s">
        <v>79</v>
      </c>
      <c r="E17" s="65" t="s">
        <v>45</v>
      </c>
      <c r="F17" s="66" t="s">
        <v>11</v>
      </c>
      <c r="G17" s="67">
        <v>5</v>
      </c>
      <c r="H17" s="68">
        <f>VLOOKUP(F17,[1]SUPERMAX!$C:$D,2,FALSE)</f>
        <v>30</v>
      </c>
      <c r="I17" s="68">
        <f t="shared" si="0"/>
        <v>15</v>
      </c>
      <c r="J17" s="68">
        <f t="shared" si="1"/>
        <v>60</v>
      </c>
      <c r="K17" s="68">
        <v>30</v>
      </c>
      <c r="L17" s="68"/>
      <c r="M17" s="69">
        <f t="shared" si="2"/>
        <v>255</v>
      </c>
      <c r="N17" s="65" t="s">
        <v>32</v>
      </c>
    </row>
    <row r="18" spans="1:14" s="43" customFormat="1" ht="12.95" customHeight="1">
      <c r="A18" s="63">
        <f t="shared" si="3"/>
        <v>11</v>
      </c>
      <c r="B18" s="64">
        <v>44790</v>
      </c>
      <c r="C18" s="65" t="s">
        <v>80</v>
      </c>
      <c r="D18" s="65" t="s">
        <v>81</v>
      </c>
      <c r="E18" s="65" t="s">
        <v>45</v>
      </c>
      <c r="F18" s="66" t="s">
        <v>24</v>
      </c>
      <c r="G18" s="67">
        <v>2</v>
      </c>
      <c r="H18" s="68">
        <f>VLOOKUP(F18,[1]SUPERMAX!$C:$D,2,FALSE)</f>
        <v>33.6</v>
      </c>
      <c r="I18" s="68">
        <f t="shared" si="0"/>
        <v>6</v>
      </c>
      <c r="J18" s="68">
        <f t="shared" si="1"/>
        <v>24</v>
      </c>
      <c r="K18" s="68">
        <v>30</v>
      </c>
      <c r="L18" s="68"/>
      <c r="M18" s="69">
        <f t="shared" si="2"/>
        <v>127.2</v>
      </c>
      <c r="N18" s="65" t="s">
        <v>34</v>
      </c>
    </row>
    <row r="19" spans="1:14" s="43" customFormat="1" ht="12.95" customHeight="1">
      <c r="A19" s="63">
        <f t="shared" si="3"/>
        <v>12</v>
      </c>
      <c r="B19" s="64">
        <v>44790</v>
      </c>
      <c r="C19" s="65" t="s">
        <v>82</v>
      </c>
      <c r="D19" s="65" t="s">
        <v>83</v>
      </c>
      <c r="E19" s="65" t="s">
        <v>45</v>
      </c>
      <c r="F19" s="66" t="s">
        <v>26</v>
      </c>
      <c r="G19" s="67">
        <v>2</v>
      </c>
      <c r="H19" s="68">
        <f>VLOOKUP(F19,[1]SUPERMAX!$C:$D,2,FALSE)</f>
        <v>45</v>
      </c>
      <c r="I19" s="68">
        <f t="shared" si="0"/>
        <v>6</v>
      </c>
      <c r="J19" s="68">
        <f t="shared" si="1"/>
        <v>24</v>
      </c>
      <c r="K19" s="68">
        <v>30</v>
      </c>
      <c r="L19" s="68">
        <v>450</v>
      </c>
      <c r="M19" s="69">
        <f t="shared" si="2"/>
        <v>600</v>
      </c>
      <c r="N19" s="65" t="s">
        <v>84</v>
      </c>
    </row>
    <row r="20" spans="1:14" s="43" customFormat="1" ht="12.95" customHeight="1">
      <c r="A20" s="63">
        <f t="shared" si="3"/>
        <v>13</v>
      </c>
      <c r="B20" s="64">
        <v>44795</v>
      </c>
      <c r="C20" s="65" t="s">
        <v>85</v>
      </c>
      <c r="D20" s="65" t="s">
        <v>86</v>
      </c>
      <c r="E20" s="65" t="s">
        <v>45</v>
      </c>
      <c r="F20" s="66" t="s">
        <v>37</v>
      </c>
      <c r="G20" s="67">
        <v>11</v>
      </c>
      <c r="H20" s="68">
        <f>VLOOKUP(F20,[1]SUPERMAX!$C:$D,2,FALSE)</f>
        <v>132</v>
      </c>
      <c r="I20" s="68">
        <f t="shared" si="0"/>
        <v>33</v>
      </c>
      <c r="J20" s="68">
        <f t="shared" si="1"/>
        <v>132</v>
      </c>
      <c r="K20" s="68">
        <v>30</v>
      </c>
      <c r="L20" s="68"/>
      <c r="M20" s="69">
        <f t="shared" si="2"/>
        <v>1647</v>
      </c>
      <c r="N20" s="65" t="s">
        <v>33</v>
      </c>
    </row>
    <row r="21" spans="1:14" s="43" customFormat="1" ht="12.95" customHeight="1">
      <c r="A21" s="63">
        <f t="shared" si="3"/>
        <v>14</v>
      </c>
      <c r="B21" s="64">
        <v>44795</v>
      </c>
      <c r="C21" s="65" t="s">
        <v>87</v>
      </c>
      <c r="D21" s="65" t="s">
        <v>88</v>
      </c>
      <c r="E21" s="65" t="s">
        <v>45</v>
      </c>
      <c r="F21" s="66" t="s">
        <v>22</v>
      </c>
      <c r="G21" s="67">
        <v>3</v>
      </c>
      <c r="H21" s="68">
        <f>VLOOKUP(F21,[1]SUPERMAX!$C:$D,2,FALSE)</f>
        <v>48</v>
      </c>
      <c r="I21" s="68">
        <f t="shared" si="0"/>
        <v>9</v>
      </c>
      <c r="J21" s="68">
        <f t="shared" si="1"/>
        <v>36</v>
      </c>
      <c r="K21" s="68">
        <v>30</v>
      </c>
      <c r="L21" s="68"/>
      <c r="M21" s="69">
        <f t="shared" si="2"/>
        <v>219</v>
      </c>
      <c r="N21" s="65" t="s">
        <v>60</v>
      </c>
    </row>
    <row r="22" spans="1:14" s="43" customFormat="1" ht="12.95" customHeight="1">
      <c r="A22" s="63">
        <f t="shared" si="3"/>
        <v>15</v>
      </c>
      <c r="B22" s="64">
        <v>44795</v>
      </c>
      <c r="C22" s="65" t="s">
        <v>89</v>
      </c>
      <c r="D22" s="65" t="s">
        <v>90</v>
      </c>
      <c r="E22" s="65" t="s">
        <v>45</v>
      </c>
      <c r="F22" s="66" t="s">
        <v>25</v>
      </c>
      <c r="G22" s="67">
        <v>3</v>
      </c>
      <c r="H22" s="68">
        <f>VLOOKUP(F22,[1]SUPERMAX!$C:$D,2,FALSE)</f>
        <v>156</v>
      </c>
      <c r="I22" s="68">
        <f t="shared" si="0"/>
        <v>9</v>
      </c>
      <c r="J22" s="68">
        <f t="shared" si="1"/>
        <v>36</v>
      </c>
      <c r="K22" s="68">
        <v>30</v>
      </c>
      <c r="L22" s="68"/>
      <c r="M22" s="69">
        <f t="shared" si="2"/>
        <v>543</v>
      </c>
      <c r="N22" s="65" t="s">
        <v>35</v>
      </c>
    </row>
    <row r="23" spans="1:14" s="43" customFormat="1" ht="12.95" customHeight="1">
      <c r="A23" s="63">
        <f t="shared" si="3"/>
        <v>16</v>
      </c>
      <c r="B23" s="64">
        <v>44795</v>
      </c>
      <c r="C23" s="65" t="s">
        <v>91</v>
      </c>
      <c r="D23" s="65" t="s">
        <v>92</v>
      </c>
      <c r="E23" s="65" t="s">
        <v>45</v>
      </c>
      <c r="F23" s="66" t="s">
        <v>22</v>
      </c>
      <c r="G23" s="67">
        <v>7</v>
      </c>
      <c r="H23" s="68">
        <f>VLOOKUP(F23,[1]SUPERMAX!$C:$D,2,FALSE)</f>
        <v>48</v>
      </c>
      <c r="I23" s="68">
        <f t="shared" si="0"/>
        <v>21</v>
      </c>
      <c r="J23" s="68">
        <f t="shared" si="1"/>
        <v>84</v>
      </c>
      <c r="K23" s="68">
        <v>30</v>
      </c>
      <c r="L23" s="68"/>
      <c r="M23" s="69">
        <f t="shared" si="2"/>
        <v>471</v>
      </c>
      <c r="N23" s="65" t="s">
        <v>49</v>
      </c>
    </row>
    <row r="24" spans="1:14" s="43" customFormat="1" ht="12.95" customHeight="1">
      <c r="A24" s="63">
        <f t="shared" si="3"/>
        <v>17</v>
      </c>
      <c r="B24" s="64">
        <v>44795</v>
      </c>
      <c r="C24" s="65" t="s">
        <v>93</v>
      </c>
      <c r="D24" s="65" t="s">
        <v>94</v>
      </c>
      <c r="E24" s="65" t="s">
        <v>45</v>
      </c>
      <c r="F24" s="66" t="s">
        <v>27</v>
      </c>
      <c r="G24" s="67">
        <v>3</v>
      </c>
      <c r="H24" s="68">
        <f>VLOOKUP(F24,[1]SUPERMAX!$C:$D,2,FALSE)</f>
        <v>50</v>
      </c>
      <c r="I24" s="68">
        <f t="shared" si="0"/>
        <v>9</v>
      </c>
      <c r="J24" s="68">
        <f t="shared" si="1"/>
        <v>36</v>
      </c>
      <c r="K24" s="68">
        <v>30</v>
      </c>
      <c r="L24" s="68">
        <v>450</v>
      </c>
      <c r="M24" s="69">
        <f t="shared" si="2"/>
        <v>675</v>
      </c>
      <c r="N24" s="65" t="s">
        <v>95</v>
      </c>
    </row>
    <row r="25" spans="1:14" s="43" customFormat="1" ht="12.95" customHeight="1">
      <c r="A25" s="63">
        <f t="shared" si="3"/>
        <v>18</v>
      </c>
      <c r="B25" s="64">
        <v>44796</v>
      </c>
      <c r="C25" s="65" t="s">
        <v>96</v>
      </c>
      <c r="D25" s="65" t="s">
        <v>97</v>
      </c>
      <c r="E25" s="65" t="s">
        <v>45</v>
      </c>
      <c r="F25" s="66" t="s">
        <v>14</v>
      </c>
      <c r="G25" s="67">
        <v>5</v>
      </c>
      <c r="H25" s="68">
        <f>VLOOKUP(F25,[1]SUPERMAX!$C:$D,2,FALSE)</f>
        <v>39.6</v>
      </c>
      <c r="I25" s="68">
        <f t="shared" si="0"/>
        <v>15</v>
      </c>
      <c r="J25" s="68">
        <f t="shared" si="1"/>
        <v>60</v>
      </c>
      <c r="K25" s="68">
        <v>30</v>
      </c>
      <c r="L25" s="68"/>
      <c r="M25" s="69">
        <f t="shared" si="2"/>
        <v>303</v>
      </c>
      <c r="N25" s="65" t="s">
        <v>73</v>
      </c>
    </row>
    <row r="26" spans="1:14" s="43" customFormat="1" ht="12.95" customHeight="1">
      <c r="A26" s="63">
        <f t="shared" si="3"/>
        <v>19</v>
      </c>
      <c r="B26" s="64">
        <v>44796</v>
      </c>
      <c r="C26" s="65" t="s">
        <v>98</v>
      </c>
      <c r="D26" s="65" t="s">
        <v>99</v>
      </c>
      <c r="E26" s="65" t="s">
        <v>45</v>
      </c>
      <c r="F26" s="66" t="s">
        <v>15</v>
      </c>
      <c r="G26" s="67">
        <v>3</v>
      </c>
      <c r="H26" s="68">
        <f>VLOOKUP(F26,[1]SUPERMAX!$C:$D,2,FALSE)</f>
        <v>51.6</v>
      </c>
      <c r="I26" s="68">
        <f t="shared" si="0"/>
        <v>9</v>
      </c>
      <c r="J26" s="68">
        <f t="shared" si="1"/>
        <v>36</v>
      </c>
      <c r="K26" s="68">
        <v>30</v>
      </c>
      <c r="L26" s="68"/>
      <c r="M26" s="69">
        <f t="shared" si="2"/>
        <v>229.8</v>
      </c>
      <c r="N26" s="65" t="s">
        <v>100</v>
      </c>
    </row>
    <row r="27" spans="1:14" s="43" customFormat="1" ht="12.95" customHeight="1">
      <c r="A27" s="63">
        <f t="shared" si="3"/>
        <v>20</v>
      </c>
      <c r="B27" s="64">
        <v>44796</v>
      </c>
      <c r="C27" s="65" t="s">
        <v>101</v>
      </c>
      <c r="D27" s="65" t="s">
        <v>102</v>
      </c>
      <c r="E27" s="65" t="s">
        <v>45</v>
      </c>
      <c r="F27" s="66" t="s">
        <v>15</v>
      </c>
      <c r="G27" s="67">
        <v>4</v>
      </c>
      <c r="H27" s="68">
        <f>VLOOKUP(F27,[1]SUPERMAX!$C:$D,2,FALSE)</f>
        <v>51.6</v>
      </c>
      <c r="I27" s="68">
        <f t="shared" si="0"/>
        <v>12</v>
      </c>
      <c r="J27" s="68">
        <f t="shared" si="1"/>
        <v>48</v>
      </c>
      <c r="K27" s="68">
        <v>30</v>
      </c>
      <c r="L27" s="68"/>
      <c r="M27" s="69">
        <f t="shared" si="2"/>
        <v>296.39999999999998</v>
      </c>
      <c r="N27" s="65" t="s">
        <v>100</v>
      </c>
    </row>
    <row r="28" spans="1:14" s="43" customFormat="1" ht="12.95" customHeight="1">
      <c r="A28" s="63">
        <f t="shared" si="3"/>
        <v>21</v>
      </c>
      <c r="B28" s="64">
        <v>44796</v>
      </c>
      <c r="C28" s="65" t="s">
        <v>103</v>
      </c>
      <c r="D28" s="65" t="s">
        <v>104</v>
      </c>
      <c r="E28" s="65" t="s">
        <v>45</v>
      </c>
      <c r="F28" s="66" t="s">
        <v>24</v>
      </c>
      <c r="G28" s="67">
        <v>5</v>
      </c>
      <c r="H28" s="68">
        <f>VLOOKUP(F28,[1]SUPERMAX!$C:$D,2,FALSE)</f>
        <v>33.6</v>
      </c>
      <c r="I28" s="68">
        <f t="shared" si="0"/>
        <v>15</v>
      </c>
      <c r="J28" s="68">
        <f t="shared" si="1"/>
        <v>60</v>
      </c>
      <c r="K28" s="68">
        <v>30</v>
      </c>
      <c r="L28" s="68"/>
      <c r="M28" s="69">
        <f t="shared" si="2"/>
        <v>273</v>
      </c>
      <c r="N28" s="65" t="s">
        <v>34</v>
      </c>
    </row>
    <row r="29" spans="1:14" s="43" customFormat="1" ht="12.95" customHeight="1">
      <c r="A29" s="63">
        <f t="shared" si="3"/>
        <v>22</v>
      </c>
      <c r="B29" s="64">
        <v>44796</v>
      </c>
      <c r="C29" s="65" t="s">
        <v>105</v>
      </c>
      <c r="D29" s="65" t="s">
        <v>106</v>
      </c>
      <c r="E29" s="65" t="s">
        <v>45</v>
      </c>
      <c r="F29" s="66" t="s">
        <v>50</v>
      </c>
      <c r="G29" s="67">
        <v>8</v>
      </c>
      <c r="H29" s="68">
        <f>VLOOKUP(F29,[1]SUPERMAX!$C:$D,2,FALSE)</f>
        <v>60</v>
      </c>
      <c r="I29" s="68">
        <f t="shared" si="0"/>
        <v>24</v>
      </c>
      <c r="J29" s="68">
        <f t="shared" si="1"/>
        <v>96</v>
      </c>
      <c r="K29" s="68">
        <v>30</v>
      </c>
      <c r="L29" s="68"/>
      <c r="M29" s="69">
        <f t="shared" si="2"/>
        <v>630</v>
      </c>
      <c r="N29" s="65" t="s">
        <v>51</v>
      </c>
    </row>
    <row r="30" spans="1:14" s="43" customFormat="1" ht="12.95" customHeight="1">
      <c r="A30" s="63">
        <f t="shared" si="3"/>
        <v>23</v>
      </c>
      <c r="B30" s="64">
        <v>44796</v>
      </c>
      <c r="C30" s="65" t="s">
        <v>107</v>
      </c>
      <c r="D30" s="65" t="s">
        <v>108</v>
      </c>
      <c r="E30" s="65" t="s">
        <v>45</v>
      </c>
      <c r="F30" s="66" t="s">
        <v>24</v>
      </c>
      <c r="G30" s="67">
        <v>6</v>
      </c>
      <c r="H30" s="68">
        <f>VLOOKUP(F30,[1]SUPERMAX!$C:$D,2,FALSE)</f>
        <v>33.6</v>
      </c>
      <c r="I30" s="68">
        <f t="shared" si="0"/>
        <v>18</v>
      </c>
      <c r="J30" s="68">
        <f t="shared" si="1"/>
        <v>72</v>
      </c>
      <c r="K30" s="68">
        <v>30</v>
      </c>
      <c r="L30" s="68">
        <v>450</v>
      </c>
      <c r="M30" s="69">
        <f t="shared" si="2"/>
        <v>771.6</v>
      </c>
      <c r="N30" s="65" t="s">
        <v>109</v>
      </c>
    </row>
    <row r="31" spans="1:14" s="43" customFormat="1" ht="12.95" customHeight="1">
      <c r="A31" s="63">
        <f t="shared" si="3"/>
        <v>24</v>
      </c>
      <c r="B31" s="64">
        <v>44799</v>
      </c>
      <c r="C31" s="65" t="s">
        <v>110</v>
      </c>
      <c r="D31" s="65" t="s">
        <v>111</v>
      </c>
      <c r="E31" s="65" t="s">
        <v>45</v>
      </c>
      <c r="F31" s="66" t="s">
        <v>23</v>
      </c>
      <c r="G31" s="67">
        <v>9</v>
      </c>
      <c r="H31" s="68">
        <f>VLOOKUP(F31,[1]SUPERMAX!$C:$D,2,FALSE)</f>
        <v>48</v>
      </c>
      <c r="I31" s="68">
        <f t="shared" si="0"/>
        <v>27</v>
      </c>
      <c r="J31" s="68">
        <f t="shared" si="1"/>
        <v>108</v>
      </c>
      <c r="K31" s="68">
        <v>30</v>
      </c>
      <c r="L31" s="68"/>
      <c r="M31" s="69">
        <f t="shared" si="2"/>
        <v>597</v>
      </c>
      <c r="N31" s="65" t="s">
        <v>112</v>
      </c>
    </row>
    <row r="32" spans="1:14" s="43" customFormat="1" ht="12.95" customHeight="1">
      <c r="A32" s="63">
        <f t="shared" si="3"/>
        <v>25</v>
      </c>
      <c r="B32" s="64">
        <v>44799</v>
      </c>
      <c r="C32" s="65" t="s">
        <v>113</v>
      </c>
      <c r="D32" s="65" t="s">
        <v>114</v>
      </c>
      <c r="E32" s="65" t="s">
        <v>45</v>
      </c>
      <c r="F32" s="66" t="s">
        <v>24</v>
      </c>
      <c r="G32" s="67">
        <v>1</v>
      </c>
      <c r="H32" s="68">
        <f>VLOOKUP(F32,[1]SUPERMAX!$C:$D,2,FALSE)</f>
        <v>33.6</v>
      </c>
      <c r="I32" s="68">
        <f t="shared" si="0"/>
        <v>3</v>
      </c>
      <c r="J32" s="68">
        <f t="shared" si="1"/>
        <v>12</v>
      </c>
      <c r="K32" s="68">
        <v>30</v>
      </c>
      <c r="L32" s="68">
        <v>450</v>
      </c>
      <c r="M32" s="69">
        <f t="shared" si="2"/>
        <v>528.6</v>
      </c>
      <c r="N32" s="65" t="s">
        <v>115</v>
      </c>
    </row>
    <row r="33" spans="1:14" s="43" customFormat="1" ht="12.95" customHeight="1">
      <c r="A33" s="63">
        <f t="shared" si="3"/>
        <v>26</v>
      </c>
      <c r="B33" s="64">
        <v>44802</v>
      </c>
      <c r="C33" s="65" t="s">
        <v>116</v>
      </c>
      <c r="D33" s="65" t="s">
        <v>117</v>
      </c>
      <c r="E33" s="65" t="s">
        <v>45</v>
      </c>
      <c r="F33" s="66" t="s">
        <v>26</v>
      </c>
      <c r="G33" s="67">
        <v>17</v>
      </c>
      <c r="H33" s="68">
        <f>VLOOKUP(F33,[1]SUPERMAX!$C:$D,2,FALSE)</f>
        <v>45</v>
      </c>
      <c r="I33" s="68">
        <f t="shared" si="0"/>
        <v>51</v>
      </c>
      <c r="J33" s="68">
        <f t="shared" si="1"/>
        <v>204</v>
      </c>
      <c r="K33" s="68">
        <v>30</v>
      </c>
      <c r="L33" s="68"/>
      <c r="M33" s="69">
        <f t="shared" si="2"/>
        <v>1050</v>
      </c>
      <c r="N33" s="65" t="s">
        <v>84</v>
      </c>
    </row>
    <row r="34" spans="1:14" s="43" customFormat="1" ht="12.95" customHeight="1">
      <c r="A34" s="63">
        <f t="shared" si="3"/>
        <v>27</v>
      </c>
      <c r="B34" s="64">
        <v>44802</v>
      </c>
      <c r="C34" s="65" t="s">
        <v>118</v>
      </c>
      <c r="D34" s="65" t="s">
        <v>119</v>
      </c>
      <c r="E34" s="65" t="s">
        <v>45</v>
      </c>
      <c r="F34" s="66" t="s">
        <v>14</v>
      </c>
      <c r="G34" s="67">
        <v>4</v>
      </c>
      <c r="H34" s="68">
        <f>VLOOKUP(F34,[1]SUPERMAX!$C:$D,2,FALSE)</f>
        <v>39.6</v>
      </c>
      <c r="I34" s="68">
        <f t="shared" si="0"/>
        <v>12</v>
      </c>
      <c r="J34" s="68">
        <f t="shared" si="1"/>
        <v>48</v>
      </c>
      <c r="K34" s="68">
        <v>30</v>
      </c>
      <c r="L34" s="68"/>
      <c r="M34" s="69">
        <f t="shared" si="2"/>
        <v>248.4</v>
      </c>
      <c r="N34" s="65" t="s">
        <v>73</v>
      </c>
    </row>
    <row r="35" spans="1:14" s="43" customFormat="1" ht="12.95" customHeight="1">
      <c r="A35" s="63">
        <f t="shared" si="3"/>
        <v>28</v>
      </c>
      <c r="B35" s="64">
        <v>44802</v>
      </c>
      <c r="C35" s="65" t="s">
        <v>120</v>
      </c>
      <c r="D35" s="65" t="s">
        <v>121</v>
      </c>
      <c r="E35" s="65" t="s">
        <v>45</v>
      </c>
      <c r="F35" s="66" t="s">
        <v>27</v>
      </c>
      <c r="G35" s="67">
        <v>3</v>
      </c>
      <c r="H35" s="68">
        <f>VLOOKUP(F35,[1]SUPERMAX!$C:$D,2,FALSE)</f>
        <v>50</v>
      </c>
      <c r="I35" s="68">
        <f t="shared" si="0"/>
        <v>9</v>
      </c>
      <c r="J35" s="68">
        <f t="shared" si="1"/>
        <v>36</v>
      </c>
      <c r="K35" s="68">
        <v>30</v>
      </c>
      <c r="L35" s="68"/>
      <c r="M35" s="69">
        <f t="shared" si="2"/>
        <v>225</v>
      </c>
      <c r="N35" s="65" t="s">
        <v>95</v>
      </c>
    </row>
    <row r="36" spans="1:14" s="43" customFormat="1" ht="12.95" customHeight="1">
      <c r="A36" s="63">
        <f t="shared" si="3"/>
        <v>29</v>
      </c>
      <c r="B36" s="64">
        <v>44802</v>
      </c>
      <c r="C36" s="65" t="s">
        <v>122</v>
      </c>
      <c r="D36" s="65" t="s">
        <v>123</v>
      </c>
      <c r="E36" s="65" t="s">
        <v>45</v>
      </c>
      <c r="F36" s="66" t="s">
        <v>11</v>
      </c>
      <c r="G36" s="67">
        <v>25</v>
      </c>
      <c r="H36" s="68">
        <f>VLOOKUP(F36,[1]SUPERMAX!$C:$D,2,FALSE)</f>
        <v>30</v>
      </c>
      <c r="I36" s="68">
        <f t="shared" si="0"/>
        <v>75</v>
      </c>
      <c r="J36" s="68">
        <f t="shared" si="1"/>
        <v>300</v>
      </c>
      <c r="K36" s="68">
        <v>30</v>
      </c>
      <c r="L36" s="68">
        <v>450</v>
      </c>
      <c r="M36" s="69">
        <f t="shared" si="2"/>
        <v>1605</v>
      </c>
      <c r="N36" s="65" t="s">
        <v>32</v>
      </c>
    </row>
    <row r="37" spans="1:14" s="43" customFormat="1" ht="12.95" customHeight="1">
      <c r="A37" s="63">
        <f t="shared" si="3"/>
        <v>30</v>
      </c>
      <c r="B37" s="64">
        <v>44803</v>
      </c>
      <c r="C37" s="65" t="s">
        <v>124</v>
      </c>
      <c r="D37" s="65" t="s">
        <v>125</v>
      </c>
      <c r="E37" s="65" t="s">
        <v>45</v>
      </c>
      <c r="F37" s="66" t="s">
        <v>14</v>
      </c>
      <c r="G37" s="67">
        <v>3</v>
      </c>
      <c r="H37" s="68">
        <f>VLOOKUP(F37,[1]SUPERMAX!$C:$D,2,FALSE)</f>
        <v>39.6</v>
      </c>
      <c r="I37" s="68">
        <f t="shared" si="0"/>
        <v>9</v>
      </c>
      <c r="J37" s="68">
        <f t="shared" si="1"/>
        <v>36</v>
      </c>
      <c r="K37" s="68">
        <v>30</v>
      </c>
      <c r="L37" s="68"/>
      <c r="M37" s="69">
        <f t="shared" si="2"/>
        <v>193.8</v>
      </c>
      <c r="N37" s="65" t="s">
        <v>73</v>
      </c>
    </row>
    <row r="38" spans="1:14" s="43" customFormat="1" ht="12.95" customHeight="1">
      <c r="A38" s="63">
        <f t="shared" si="3"/>
        <v>31</v>
      </c>
      <c r="B38" s="64">
        <v>44803</v>
      </c>
      <c r="C38" s="65" t="s">
        <v>126</v>
      </c>
      <c r="D38" s="65" t="s">
        <v>127</v>
      </c>
      <c r="E38" s="65" t="s">
        <v>45</v>
      </c>
      <c r="F38" s="66" t="s">
        <v>27</v>
      </c>
      <c r="G38" s="67">
        <v>7</v>
      </c>
      <c r="H38" s="68">
        <f>VLOOKUP(F38,[1]SUPERMAX!$C:$D,2,FALSE)</f>
        <v>50</v>
      </c>
      <c r="I38" s="68">
        <f t="shared" si="0"/>
        <v>21</v>
      </c>
      <c r="J38" s="68">
        <f t="shared" si="1"/>
        <v>84</v>
      </c>
      <c r="K38" s="68">
        <v>30</v>
      </c>
      <c r="L38" s="68"/>
      <c r="M38" s="69">
        <f t="shared" si="2"/>
        <v>485</v>
      </c>
      <c r="N38" s="65" t="s">
        <v>95</v>
      </c>
    </row>
    <row r="39" spans="1:14" s="43" customFormat="1" ht="12.95" customHeight="1">
      <c r="A39" s="63">
        <f t="shared" si="3"/>
        <v>32</v>
      </c>
      <c r="B39" s="64">
        <v>44803</v>
      </c>
      <c r="C39" s="65" t="s">
        <v>128</v>
      </c>
      <c r="D39" s="65" t="s">
        <v>129</v>
      </c>
      <c r="E39" s="65" t="s">
        <v>45</v>
      </c>
      <c r="F39" s="66" t="s">
        <v>26</v>
      </c>
      <c r="G39" s="67">
        <v>3</v>
      </c>
      <c r="H39" s="68">
        <f>VLOOKUP(F39,[1]SUPERMAX!$C:$D,2,FALSE)</f>
        <v>45</v>
      </c>
      <c r="I39" s="68">
        <f t="shared" si="0"/>
        <v>9</v>
      </c>
      <c r="J39" s="68">
        <f t="shared" si="1"/>
        <v>36</v>
      </c>
      <c r="K39" s="68">
        <v>30</v>
      </c>
      <c r="L39" s="68"/>
      <c r="M39" s="69">
        <f t="shared" si="2"/>
        <v>210</v>
      </c>
      <c r="N39" s="65" t="s">
        <v>84</v>
      </c>
    </row>
    <row r="40" spans="1:14" s="43" customFormat="1" ht="12.95" customHeight="1">
      <c r="A40" s="63">
        <f t="shared" si="3"/>
        <v>33</v>
      </c>
      <c r="B40" s="64">
        <v>44803</v>
      </c>
      <c r="C40" s="65" t="s">
        <v>130</v>
      </c>
      <c r="D40" s="65" t="s">
        <v>131</v>
      </c>
      <c r="E40" s="65" t="s">
        <v>45</v>
      </c>
      <c r="F40" s="66" t="s">
        <v>24</v>
      </c>
      <c r="G40" s="67">
        <v>12</v>
      </c>
      <c r="H40" s="68">
        <f>VLOOKUP(F40,[1]SUPERMAX!$C:$D,2,FALSE)</f>
        <v>33.6</v>
      </c>
      <c r="I40" s="68">
        <f t="shared" si="0"/>
        <v>36</v>
      </c>
      <c r="J40" s="68">
        <f t="shared" si="1"/>
        <v>144</v>
      </c>
      <c r="K40" s="68">
        <v>30</v>
      </c>
      <c r="L40" s="68"/>
      <c r="M40" s="69">
        <f t="shared" si="2"/>
        <v>613.20000000000005</v>
      </c>
      <c r="N40" s="65" t="s">
        <v>34</v>
      </c>
    </row>
    <row r="41" spans="1:14" s="43" customFormat="1" ht="12.95" customHeight="1">
      <c r="A41" s="63">
        <f t="shared" si="3"/>
        <v>34</v>
      </c>
      <c r="B41" s="64">
        <v>44803</v>
      </c>
      <c r="C41" s="65" t="s">
        <v>132</v>
      </c>
      <c r="D41" s="65" t="s">
        <v>133</v>
      </c>
      <c r="E41" s="65" t="s">
        <v>45</v>
      </c>
      <c r="F41" s="66" t="s">
        <v>11</v>
      </c>
      <c r="G41" s="67">
        <v>6</v>
      </c>
      <c r="H41" s="68">
        <f>VLOOKUP(F41,[1]SUPERMAX!$C:$D,2,FALSE)</f>
        <v>30</v>
      </c>
      <c r="I41" s="68">
        <f t="shared" si="0"/>
        <v>18</v>
      </c>
      <c r="J41" s="68">
        <f t="shared" si="1"/>
        <v>72</v>
      </c>
      <c r="K41" s="68">
        <v>30</v>
      </c>
      <c r="L41" s="68"/>
      <c r="M41" s="69">
        <f t="shared" si="2"/>
        <v>300</v>
      </c>
      <c r="N41" s="65" t="s">
        <v>32</v>
      </c>
    </row>
    <row r="42" spans="1:14" s="43" customFormat="1" ht="12.95" customHeight="1">
      <c r="A42" s="63">
        <f t="shared" si="3"/>
        <v>35</v>
      </c>
      <c r="B42" s="64">
        <v>44803</v>
      </c>
      <c r="C42" s="65" t="s">
        <v>134</v>
      </c>
      <c r="D42" s="65" t="s">
        <v>135</v>
      </c>
      <c r="E42" s="65" t="s">
        <v>45</v>
      </c>
      <c r="F42" s="66" t="s">
        <v>48</v>
      </c>
      <c r="G42" s="67">
        <v>12</v>
      </c>
      <c r="H42" s="68">
        <f>VLOOKUP(F42,[1]SUPERMAX!$C:$D,2,FALSE)</f>
        <v>65</v>
      </c>
      <c r="I42" s="68">
        <f t="shared" si="0"/>
        <v>36</v>
      </c>
      <c r="J42" s="68">
        <f t="shared" si="1"/>
        <v>144</v>
      </c>
      <c r="K42" s="68">
        <v>30</v>
      </c>
      <c r="L42" s="68"/>
      <c r="M42" s="69">
        <f t="shared" si="2"/>
        <v>990</v>
      </c>
      <c r="N42" s="65" t="s">
        <v>31</v>
      </c>
    </row>
    <row r="43" spans="1:14" s="43" customFormat="1" ht="12.95" customHeight="1">
      <c r="A43" s="63">
        <f t="shared" si="3"/>
        <v>36</v>
      </c>
      <c r="B43" s="64">
        <v>44803</v>
      </c>
      <c r="C43" s="65" t="s">
        <v>136</v>
      </c>
      <c r="D43" s="65" t="s">
        <v>137</v>
      </c>
      <c r="E43" s="65" t="s">
        <v>45</v>
      </c>
      <c r="F43" s="66" t="s">
        <v>23</v>
      </c>
      <c r="G43" s="67">
        <v>7</v>
      </c>
      <c r="H43" s="68">
        <f>VLOOKUP(F43,[1]SUPERMAX!$C:$D,2,FALSE)</f>
        <v>48</v>
      </c>
      <c r="I43" s="68">
        <f t="shared" si="0"/>
        <v>21</v>
      </c>
      <c r="J43" s="68">
        <f t="shared" si="1"/>
        <v>84</v>
      </c>
      <c r="K43" s="68">
        <v>30</v>
      </c>
      <c r="L43" s="68"/>
      <c r="M43" s="69">
        <f t="shared" si="2"/>
        <v>471</v>
      </c>
      <c r="N43" s="65" t="s">
        <v>112</v>
      </c>
    </row>
    <row r="44" spans="1:14" s="54" customFormat="1" ht="12.95" customHeight="1">
      <c r="A44" s="63">
        <f t="shared" si="3"/>
        <v>37</v>
      </c>
      <c r="B44" s="64">
        <v>44803</v>
      </c>
      <c r="C44" s="65" t="s">
        <v>138</v>
      </c>
      <c r="D44" s="65" t="s">
        <v>139</v>
      </c>
      <c r="E44" s="65" t="s">
        <v>45</v>
      </c>
      <c r="F44" s="66" t="s">
        <v>24</v>
      </c>
      <c r="G44" s="67">
        <v>1</v>
      </c>
      <c r="H44" s="68">
        <f>VLOOKUP(F44,[1]SUPERMAX!$C:$D,2,FALSE)</f>
        <v>33.6</v>
      </c>
      <c r="I44" s="68">
        <f t="shared" si="0"/>
        <v>3</v>
      </c>
      <c r="J44" s="68">
        <f t="shared" si="1"/>
        <v>12</v>
      </c>
      <c r="K44" s="68">
        <v>30</v>
      </c>
      <c r="L44" s="68"/>
      <c r="M44" s="69">
        <f t="shared" si="2"/>
        <v>78.599999999999994</v>
      </c>
      <c r="N44" s="65" t="s">
        <v>115</v>
      </c>
    </row>
    <row r="45" spans="1:14" s="43" customFormat="1" ht="12.95" customHeight="1">
      <c r="A45" s="63">
        <f t="shared" si="3"/>
        <v>38</v>
      </c>
      <c r="B45" s="64">
        <v>44803</v>
      </c>
      <c r="C45" s="65" t="s">
        <v>140</v>
      </c>
      <c r="D45" s="65" t="s">
        <v>141</v>
      </c>
      <c r="E45" s="65" t="s">
        <v>45</v>
      </c>
      <c r="F45" s="66" t="s">
        <v>29</v>
      </c>
      <c r="G45" s="67">
        <v>16</v>
      </c>
      <c r="H45" s="68">
        <f>VLOOKUP(F45,[1]SUPERMAX!$C:$D,2,FALSE)</f>
        <v>48</v>
      </c>
      <c r="I45" s="68">
        <f t="shared" si="0"/>
        <v>48</v>
      </c>
      <c r="J45" s="68">
        <f t="shared" si="1"/>
        <v>192</v>
      </c>
      <c r="K45" s="68">
        <v>30</v>
      </c>
      <c r="L45" s="68">
        <v>450</v>
      </c>
      <c r="M45" s="69">
        <f t="shared" si="2"/>
        <v>1488</v>
      </c>
      <c r="N45" s="65" t="s">
        <v>142</v>
      </c>
    </row>
    <row r="46" spans="1:14" s="43" customFormat="1" ht="12.95" customHeight="1">
      <c r="A46" s="63">
        <f t="shared" si="3"/>
        <v>39</v>
      </c>
      <c r="B46" s="64">
        <v>44803</v>
      </c>
      <c r="C46" s="65" t="s">
        <v>143</v>
      </c>
      <c r="D46" s="65" t="s">
        <v>144</v>
      </c>
      <c r="E46" s="65" t="s">
        <v>45</v>
      </c>
      <c r="F46" s="66" t="s">
        <v>26</v>
      </c>
      <c r="G46" s="67">
        <v>12</v>
      </c>
      <c r="H46" s="68">
        <f>VLOOKUP(F46,[1]SUPERMAX!$C:$D,2,FALSE)</f>
        <v>45</v>
      </c>
      <c r="I46" s="68">
        <f t="shared" si="0"/>
        <v>36</v>
      </c>
      <c r="J46" s="68">
        <f t="shared" si="1"/>
        <v>144</v>
      </c>
      <c r="K46" s="68">
        <v>30</v>
      </c>
      <c r="L46" s="68"/>
      <c r="M46" s="69">
        <f t="shared" si="2"/>
        <v>750</v>
      </c>
      <c r="N46" s="65" t="s">
        <v>84</v>
      </c>
    </row>
    <row r="47" spans="1:14" s="43" customFormat="1" ht="12.95" customHeight="1">
      <c r="A47" s="63">
        <f t="shared" si="3"/>
        <v>40</v>
      </c>
      <c r="B47" s="64">
        <v>44803</v>
      </c>
      <c r="C47" s="65" t="s">
        <v>145</v>
      </c>
      <c r="D47" s="65" t="s">
        <v>146</v>
      </c>
      <c r="E47" s="65" t="s">
        <v>45</v>
      </c>
      <c r="F47" s="66" t="s">
        <v>12</v>
      </c>
      <c r="G47" s="67">
        <v>30</v>
      </c>
      <c r="H47" s="68">
        <f>VLOOKUP(F47,[1]SUPERMAX!$C:$D,2,FALSE)</f>
        <v>78</v>
      </c>
      <c r="I47" s="68">
        <f t="shared" si="0"/>
        <v>90</v>
      </c>
      <c r="J47" s="68">
        <f t="shared" si="1"/>
        <v>360</v>
      </c>
      <c r="K47" s="68">
        <v>30</v>
      </c>
      <c r="L47" s="68"/>
      <c r="M47" s="69">
        <f t="shared" si="2"/>
        <v>2820</v>
      </c>
      <c r="N47" s="65" t="s">
        <v>30</v>
      </c>
    </row>
    <row r="48" spans="1:14" s="43" customFormat="1" ht="12.95" customHeight="1">
      <c r="A48" s="63">
        <f t="shared" si="3"/>
        <v>41</v>
      </c>
      <c r="B48" s="64">
        <v>44803</v>
      </c>
      <c r="C48" s="65" t="s">
        <v>147</v>
      </c>
      <c r="D48" s="65" t="s">
        <v>148</v>
      </c>
      <c r="E48" s="65" t="s">
        <v>45</v>
      </c>
      <c r="F48" s="66" t="s">
        <v>22</v>
      </c>
      <c r="G48" s="67">
        <v>8</v>
      </c>
      <c r="H48" s="68">
        <f>VLOOKUP(F48,[1]SUPERMAX!$C:$D,2,FALSE)</f>
        <v>48</v>
      </c>
      <c r="I48" s="68">
        <f t="shared" si="0"/>
        <v>24</v>
      </c>
      <c r="J48" s="68">
        <f t="shared" si="1"/>
        <v>96</v>
      </c>
      <c r="K48" s="68">
        <v>30</v>
      </c>
      <c r="L48" s="68"/>
      <c r="M48" s="69">
        <f t="shared" si="2"/>
        <v>534</v>
      </c>
      <c r="N48" s="65" t="s">
        <v>49</v>
      </c>
    </row>
    <row r="49" spans="1:14" s="43" customFormat="1" ht="12.95" customHeight="1">
      <c r="A49" s="63">
        <f t="shared" si="3"/>
        <v>42</v>
      </c>
      <c r="B49" s="64">
        <v>44803</v>
      </c>
      <c r="C49" s="65" t="s">
        <v>149</v>
      </c>
      <c r="D49" s="65" t="s">
        <v>150</v>
      </c>
      <c r="E49" s="65" t="s">
        <v>45</v>
      </c>
      <c r="F49" s="66" t="s">
        <v>151</v>
      </c>
      <c r="G49" s="67">
        <v>2</v>
      </c>
      <c r="H49" s="68">
        <f>VLOOKUP(F49,[1]SUPERMAX!$C:$D,2,FALSE)</f>
        <v>100</v>
      </c>
      <c r="I49" s="68">
        <f t="shared" si="0"/>
        <v>6</v>
      </c>
      <c r="J49" s="68">
        <f t="shared" si="1"/>
        <v>24</v>
      </c>
      <c r="K49" s="68">
        <v>30</v>
      </c>
      <c r="L49" s="68"/>
      <c r="M49" s="69">
        <f t="shared" si="2"/>
        <v>260</v>
      </c>
      <c r="N49" s="65" t="s">
        <v>152</v>
      </c>
    </row>
    <row r="50" spans="1:14" s="43" customFormat="1" ht="12.95" customHeight="1">
      <c r="A50" s="63">
        <f t="shared" si="3"/>
        <v>43</v>
      </c>
      <c r="B50" s="64">
        <v>44803</v>
      </c>
      <c r="C50" s="65" t="s">
        <v>153</v>
      </c>
      <c r="D50" s="65" t="s">
        <v>154</v>
      </c>
      <c r="E50" s="65" t="s">
        <v>45</v>
      </c>
      <c r="F50" s="66" t="s">
        <v>41</v>
      </c>
      <c r="G50" s="67">
        <v>14</v>
      </c>
      <c r="H50" s="68">
        <f>VLOOKUP(F50,[1]SUPERMAX!$C:$D,2,FALSE)</f>
        <v>81.599999999999994</v>
      </c>
      <c r="I50" s="68">
        <f t="shared" si="0"/>
        <v>42</v>
      </c>
      <c r="J50" s="68">
        <f t="shared" si="1"/>
        <v>168</v>
      </c>
      <c r="K50" s="68">
        <v>30</v>
      </c>
      <c r="L50" s="68">
        <v>450</v>
      </c>
      <c r="M50" s="69">
        <f t="shared" si="2"/>
        <v>1832.3999999999999</v>
      </c>
      <c r="N50" s="65" t="s">
        <v>42</v>
      </c>
    </row>
    <row r="51" spans="1:14" s="43" customFormat="1" ht="12.95" customHeight="1">
      <c r="A51" s="63">
        <f t="shared" si="3"/>
        <v>44</v>
      </c>
      <c r="B51" s="64">
        <v>44804</v>
      </c>
      <c r="C51" s="65" t="s">
        <v>155</v>
      </c>
      <c r="D51" s="65" t="s">
        <v>156</v>
      </c>
      <c r="E51" s="65" t="s">
        <v>45</v>
      </c>
      <c r="F51" s="66" t="s">
        <v>28</v>
      </c>
      <c r="G51" s="67">
        <v>5</v>
      </c>
      <c r="H51" s="68">
        <f>VLOOKUP(F51,[1]SUPERMAX!$C:$D,2,FALSE)</f>
        <v>120</v>
      </c>
      <c r="I51" s="68">
        <f t="shared" si="0"/>
        <v>15</v>
      </c>
      <c r="J51" s="68">
        <f t="shared" si="1"/>
        <v>60</v>
      </c>
      <c r="K51" s="68">
        <v>30</v>
      </c>
      <c r="L51" s="68"/>
      <c r="M51" s="69">
        <f t="shared" si="2"/>
        <v>705</v>
      </c>
      <c r="N51" s="65" t="s">
        <v>36</v>
      </c>
    </row>
    <row r="52" spans="1:14" s="43" customFormat="1" ht="12.95" customHeight="1">
      <c r="A52" s="63">
        <f t="shared" si="3"/>
        <v>45</v>
      </c>
      <c r="B52" s="64">
        <v>44804</v>
      </c>
      <c r="C52" s="65" t="s">
        <v>157</v>
      </c>
      <c r="D52" s="65" t="s">
        <v>158</v>
      </c>
      <c r="E52" s="65" t="s">
        <v>45</v>
      </c>
      <c r="F52" s="66" t="s">
        <v>22</v>
      </c>
      <c r="G52" s="67">
        <v>3</v>
      </c>
      <c r="H52" s="68">
        <f>VLOOKUP(F52,[1]SUPERMAX!$C:$D,2,FALSE)</f>
        <v>48</v>
      </c>
      <c r="I52" s="68">
        <f t="shared" si="0"/>
        <v>9</v>
      </c>
      <c r="J52" s="68">
        <f t="shared" si="1"/>
        <v>36</v>
      </c>
      <c r="K52" s="68">
        <v>30</v>
      </c>
      <c r="L52" s="68"/>
      <c r="M52" s="69">
        <f t="shared" si="2"/>
        <v>219</v>
      </c>
      <c r="N52" s="65" t="s">
        <v>159</v>
      </c>
    </row>
    <row r="53" spans="1:14" s="43" customFormat="1" ht="12.95" customHeight="1">
      <c r="A53" s="63">
        <f t="shared" si="3"/>
        <v>46</v>
      </c>
      <c r="B53" s="64">
        <v>44804</v>
      </c>
      <c r="C53" s="65" t="s">
        <v>160</v>
      </c>
      <c r="D53" s="65" t="s">
        <v>161</v>
      </c>
      <c r="E53" s="65" t="s">
        <v>45</v>
      </c>
      <c r="F53" s="66" t="s">
        <v>24</v>
      </c>
      <c r="G53" s="67">
        <v>6</v>
      </c>
      <c r="H53" s="68">
        <f>VLOOKUP(F53,[1]SUPERMAX!$C:$D,2,FALSE)</f>
        <v>33.6</v>
      </c>
      <c r="I53" s="68">
        <f t="shared" si="0"/>
        <v>18</v>
      </c>
      <c r="J53" s="68">
        <f t="shared" si="1"/>
        <v>72</v>
      </c>
      <c r="K53" s="68">
        <v>30</v>
      </c>
      <c r="L53" s="68"/>
      <c r="M53" s="69">
        <f t="shared" si="2"/>
        <v>321.60000000000002</v>
      </c>
      <c r="N53" s="65" t="s">
        <v>34</v>
      </c>
    </row>
    <row r="54" spans="1:14" s="43" customFormat="1" ht="12.95" customHeight="1">
      <c r="A54" s="63">
        <f t="shared" si="3"/>
        <v>47</v>
      </c>
      <c r="B54" s="64">
        <v>44804</v>
      </c>
      <c r="C54" s="65" t="s">
        <v>162</v>
      </c>
      <c r="D54" s="65" t="s">
        <v>163</v>
      </c>
      <c r="E54" s="65" t="s">
        <v>45</v>
      </c>
      <c r="F54" s="66" t="s">
        <v>28</v>
      </c>
      <c r="G54" s="67">
        <v>5</v>
      </c>
      <c r="H54" s="68">
        <f>VLOOKUP(F54,[1]SUPERMAX!$C:$D,2,FALSE)</f>
        <v>120</v>
      </c>
      <c r="I54" s="68">
        <f t="shared" si="0"/>
        <v>15</v>
      </c>
      <c r="J54" s="68">
        <f t="shared" si="1"/>
        <v>60</v>
      </c>
      <c r="K54" s="68">
        <v>30</v>
      </c>
      <c r="L54" s="68"/>
      <c r="M54" s="69">
        <f t="shared" si="2"/>
        <v>705</v>
      </c>
      <c r="N54" s="65" t="s">
        <v>36</v>
      </c>
    </row>
    <row r="55" spans="1:14" s="43" customFormat="1" ht="12.95" customHeight="1">
      <c r="A55" s="63">
        <f t="shared" si="3"/>
        <v>48</v>
      </c>
      <c r="B55" s="64">
        <v>44804</v>
      </c>
      <c r="C55" s="65" t="s">
        <v>164</v>
      </c>
      <c r="D55" s="65" t="s">
        <v>165</v>
      </c>
      <c r="E55" s="65" t="s">
        <v>45</v>
      </c>
      <c r="F55" s="66" t="s">
        <v>29</v>
      </c>
      <c r="G55" s="67">
        <v>1</v>
      </c>
      <c r="H55" s="68">
        <f>VLOOKUP(F55,[1]SUPERMAX!$C:$D,2,FALSE)</f>
        <v>48</v>
      </c>
      <c r="I55" s="68">
        <f t="shared" si="0"/>
        <v>3</v>
      </c>
      <c r="J55" s="68">
        <f t="shared" si="1"/>
        <v>12</v>
      </c>
      <c r="K55" s="68">
        <v>30</v>
      </c>
      <c r="L55" s="68">
        <v>450</v>
      </c>
      <c r="M55" s="69">
        <f t="shared" si="2"/>
        <v>543</v>
      </c>
      <c r="N55" s="65" t="s">
        <v>142</v>
      </c>
    </row>
    <row r="56" spans="1:14" s="43" customFormat="1" ht="12.95" customHeight="1">
      <c r="A56" s="74" t="s">
        <v>43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55">
        <v>48</v>
      </c>
      <c r="N56" s="56"/>
    </row>
    <row r="57" spans="1:14" s="71" customFormat="1" ht="12.95" customHeight="1">
      <c r="A57" s="74" t="s">
        <v>166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55">
        <f>ROUND(SUM(M8:M56),0)</f>
        <v>30381</v>
      </c>
      <c r="N57" s="56"/>
    </row>
    <row r="58" spans="1:14" s="43" customFormat="1" ht="12.95" customHeight="1">
      <c r="A58"/>
      <c r="B58" s="57"/>
      <c r="C58" s="4"/>
      <c r="D58"/>
      <c r="E58"/>
      <c r="F58"/>
      <c r="G58" s="70">
        <f>SUM(G8:G55)</f>
        <v>321</v>
      </c>
      <c r="H58"/>
      <c r="I58"/>
      <c r="J58"/>
      <c r="K58"/>
      <c r="L58" s="58"/>
      <c r="M58"/>
      <c r="N58"/>
    </row>
    <row r="59" spans="1:14" s="31" customFormat="1" ht="12.95" customHeight="1">
      <c r="A59" s="73" t="s">
        <v>5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4" s="31" customFormat="1" ht="12.95" customHeight="1">
      <c r="A60" s="72" t="s">
        <v>38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 spans="1:14" s="31" customFormat="1" ht="12.9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1:14" s="31" customFormat="1" ht="12.95" customHeight="1">
      <c r="A62" s="45" t="s">
        <v>39</v>
      </c>
      <c r="B62" s="46"/>
      <c r="C62" s="47"/>
      <c r="D62" s="48"/>
      <c r="E62" s="48"/>
      <c r="F62" s="49"/>
      <c r="G62" s="48"/>
      <c r="H62" s="47"/>
      <c r="I62" s="47"/>
      <c r="J62" s="47"/>
      <c r="K62" s="49"/>
      <c r="L62" s="49"/>
      <c r="M62" s="49"/>
      <c r="N62" s="49"/>
    </row>
    <row r="63" spans="1:14" s="31" customFormat="1" ht="12.95" customHeight="1">
      <c r="A63" s="45"/>
      <c r="B63" s="46"/>
      <c r="C63" s="47"/>
      <c r="D63" s="48"/>
      <c r="E63" s="48"/>
      <c r="F63" s="49"/>
      <c r="G63" s="48"/>
      <c r="H63" s="47"/>
      <c r="I63" s="47"/>
      <c r="J63" s="47"/>
      <c r="K63" s="49"/>
      <c r="L63" s="49"/>
      <c r="M63" s="49"/>
      <c r="N63" s="49"/>
    </row>
    <row r="64" spans="1:14" s="31" customFormat="1" ht="12.95" customHeight="1">
      <c r="A64" s="50" t="s">
        <v>40</v>
      </c>
      <c r="B64" s="51"/>
      <c r="C64" s="52"/>
      <c r="D64" s="53"/>
      <c r="E64" s="53"/>
      <c r="F64" s="44"/>
      <c r="G64" s="53"/>
      <c r="H64" s="52"/>
      <c r="I64" s="52"/>
      <c r="J64" s="52"/>
      <c r="K64" s="44"/>
      <c r="L64" s="44"/>
      <c r="M64" s="44"/>
      <c r="N64" s="44"/>
    </row>
    <row r="65" spans="1:12" s="31" customFormat="1" ht="12.95" customHeight="1">
      <c r="A65" s="32"/>
      <c r="B65" s="35"/>
      <c r="C65" s="36"/>
      <c r="D65" s="37"/>
      <c r="E65" s="37"/>
      <c r="F65" s="32"/>
      <c r="G65" s="38"/>
      <c r="H65" s="21"/>
      <c r="I65" s="21"/>
      <c r="J65" s="21"/>
      <c r="K65" s="21"/>
      <c r="L65" s="33"/>
    </row>
    <row r="66" spans="1:12" s="31" customFormat="1" ht="12.95" customHeight="1">
      <c r="A66" s="32"/>
      <c r="B66" s="35"/>
      <c r="C66" s="36"/>
      <c r="D66" s="37"/>
      <c r="E66" s="37"/>
      <c r="F66" s="37"/>
      <c r="G66" s="34"/>
      <c r="H66" s="39"/>
      <c r="I66" s="39"/>
      <c r="J66" s="39"/>
      <c r="K66" s="39"/>
    </row>
    <row r="67" spans="1:12" s="31" customFormat="1" ht="12.95" customHeight="1">
      <c r="A67" s="32"/>
      <c r="B67" s="35"/>
      <c r="C67" s="36"/>
      <c r="D67" s="37"/>
      <c r="E67" s="37"/>
      <c r="F67" s="37"/>
      <c r="G67" s="34"/>
      <c r="H67" s="39"/>
      <c r="I67" s="39"/>
      <c r="J67" s="39"/>
      <c r="K67" s="39"/>
    </row>
    <row r="68" spans="1:12" s="31" customFormat="1" ht="12.95" customHeight="1">
      <c r="A68" s="32"/>
      <c r="B68" s="35"/>
      <c r="C68" s="36"/>
      <c r="D68" s="37"/>
      <c r="E68" s="37"/>
      <c r="F68" s="37"/>
      <c r="G68" s="34"/>
      <c r="H68" s="39"/>
      <c r="I68" s="39"/>
      <c r="J68" s="39"/>
      <c r="K68" s="39"/>
    </row>
    <row r="69" spans="1:12" s="31" customFormat="1" ht="12.95" customHeight="1">
      <c r="A69" s="32"/>
      <c r="B69" s="35"/>
      <c r="C69" s="36"/>
      <c r="D69" s="37"/>
      <c r="E69" s="37"/>
      <c r="F69" s="37"/>
      <c r="G69" s="34"/>
      <c r="H69" s="39"/>
      <c r="I69" s="39"/>
      <c r="J69" s="39"/>
      <c r="K69" s="39"/>
    </row>
    <row r="70" spans="1:12" s="31" customFormat="1" ht="12.95" customHeight="1">
      <c r="A70" s="32"/>
      <c r="B70" s="35"/>
      <c r="C70" s="36"/>
      <c r="D70" s="37"/>
      <c r="E70" s="37"/>
      <c r="F70" s="37"/>
      <c r="G70" s="34"/>
      <c r="H70" s="39"/>
      <c r="I70" s="39"/>
      <c r="J70" s="39"/>
      <c r="K70" s="39"/>
    </row>
    <row r="71" spans="1:12" s="31" customFormat="1" ht="12.95" customHeight="1">
      <c r="A71" s="32"/>
      <c r="B71" s="35"/>
      <c r="C71" s="36"/>
      <c r="D71" s="37"/>
      <c r="E71" s="37"/>
      <c r="F71" s="37"/>
      <c r="G71" s="34"/>
      <c r="H71" s="39"/>
      <c r="I71" s="39"/>
      <c r="J71" s="39"/>
      <c r="K71" s="39"/>
    </row>
    <row r="72" spans="1:12" s="31" customFormat="1" ht="12.95" customHeight="1">
      <c r="A72" s="32"/>
      <c r="B72" s="35"/>
      <c r="C72" s="36"/>
      <c r="D72" s="37"/>
      <c r="E72" s="37"/>
      <c r="F72" s="37"/>
      <c r="G72" s="34"/>
      <c r="H72" s="39"/>
      <c r="I72" s="39"/>
      <c r="J72" s="39"/>
      <c r="K72" s="39"/>
    </row>
    <row r="73" spans="1:12" s="31" customFormat="1" ht="12.95" customHeight="1">
      <c r="A73" s="32"/>
      <c r="B73" s="35"/>
      <c r="C73" s="36"/>
      <c r="D73" s="37"/>
      <c r="E73" s="37"/>
      <c r="F73" s="37"/>
      <c r="G73" s="34"/>
      <c r="H73" s="39"/>
      <c r="I73" s="39"/>
      <c r="J73" s="39"/>
      <c r="K73" s="39"/>
    </row>
    <row r="74" spans="1:12" s="31" customFormat="1" ht="12.95" customHeight="1">
      <c r="A74" s="32"/>
      <c r="B74" s="35"/>
      <c r="C74" s="36"/>
      <c r="D74" s="37"/>
      <c r="E74" s="37"/>
      <c r="F74" s="37"/>
      <c r="G74" s="34"/>
      <c r="H74" s="39"/>
      <c r="I74" s="39"/>
      <c r="J74" s="39"/>
      <c r="K74" s="39"/>
    </row>
    <row r="75" spans="1:12" s="31" customFormat="1" ht="12.95" customHeight="1">
      <c r="A75" s="32"/>
      <c r="B75" s="35"/>
      <c r="C75" s="36"/>
      <c r="D75" s="37"/>
      <c r="E75" s="37"/>
      <c r="F75" s="37"/>
      <c r="G75" s="34"/>
      <c r="H75" s="39"/>
      <c r="I75" s="39"/>
      <c r="J75" s="39"/>
      <c r="K75" s="39"/>
    </row>
    <row r="76" spans="1:12" s="31" customFormat="1" ht="12.95" customHeight="1">
      <c r="A76" s="32"/>
      <c r="B76" s="35"/>
      <c r="C76" s="36"/>
      <c r="D76" s="37"/>
      <c r="E76" s="37"/>
      <c r="F76" s="37"/>
      <c r="G76" s="34"/>
      <c r="H76" s="39"/>
      <c r="I76" s="39"/>
      <c r="J76" s="39"/>
      <c r="K76" s="39"/>
    </row>
    <row r="77" spans="1:12" s="31" customFormat="1" ht="12.95" customHeight="1">
      <c r="A77" s="32"/>
      <c r="B77" s="35"/>
      <c r="C77" s="36"/>
      <c r="D77" s="37"/>
      <c r="E77" s="37"/>
      <c r="F77" s="37"/>
      <c r="G77" s="34"/>
      <c r="H77" s="39"/>
      <c r="I77" s="39"/>
      <c r="J77" s="39"/>
      <c r="K77" s="39"/>
    </row>
    <row r="78" spans="1:12" s="31" customFormat="1" ht="12.95" customHeight="1">
      <c r="A78" s="32"/>
      <c r="B78" s="35"/>
      <c r="C78" s="36"/>
      <c r="D78" s="37"/>
      <c r="E78" s="37"/>
      <c r="F78" s="37"/>
      <c r="G78" s="34"/>
      <c r="H78" s="39"/>
      <c r="I78" s="39"/>
      <c r="J78" s="39"/>
      <c r="K78" s="39"/>
    </row>
    <row r="79" spans="1:12" s="31" customFormat="1" ht="12.95" customHeight="1">
      <c r="A79" s="32"/>
      <c r="B79" s="35"/>
      <c r="C79" s="36"/>
      <c r="D79" s="37"/>
      <c r="E79" s="37"/>
      <c r="F79" s="37"/>
      <c r="G79" s="34"/>
      <c r="H79" s="39"/>
      <c r="I79" s="39"/>
      <c r="J79" s="39"/>
      <c r="K79" s="39"/>
    </row>
    <row r="80" spans="1:12" s="31" customFormat="1" ht="12.95" customHeight="1">
      <c r="A80" s="32"/>
      <c r="B80" s="35"/>
      <c r="C80" s="36"/>
      <c r="D80" s="37"/>
      <c r="E80" s="37"/>
      <c r="F80" s="37"/>
      <c r="G80" s="34"/>
      <c r="H80" s="39"/>
      <c r="I80" s="39"/>
      <c r="J80" s="39"/>
      <c r="K80" s="39"/>
    </row>
    <row r="81" spans="1:11" s="31" customFormat="1" ht="12.95" customHeight="1">
      <c r="A81" s="32"/>
      <c r="B81" s="35"/>
      <c r="C81" s="36"/>
      <c r="D81" s="37"/>
      <c r="E81" s="37"/>
      <c r="F81" s="37"/>
      <c r="G81" s="34"/>
      <c r="H81" s="39"/>
      <c r="I81" s="39"/>
      <c r="J81" s="39"/>
      <c r="K81" s="39"/>
    </row>
    <row r="82" spans="1:11" s="31" customFormat="1" ht="12.95" customHeight="1">
      <c r="A82" s="32"/>
      <c r="B82" s="35"/>
      <c r="C82" s="36"/>
      <c r="D82" s="37"/>
      <c r="E82" s="37"/>
      <c r="F82" s="37"/>
      <c r="G82" s="34"/>
      <c r="H82" s="39"/>
      <c r="I82" s="39"/>
      <c r="J82" s="39"/>
      <c r="K82" s="39"/>
    </row>
    <row r="83" spans="1:11" s="31" customFormat="1" ht="12.95" customHeight="1">
      <c r="A83" s="32"/>
      <c r="B83" s="35"/>
      <c r="C83" s="36"/>
      <c r="D83" s="37"/>
      <c r="E83" s="37"/>
      <c r="F83" s="37"/>
      <c r="G83" s="34"/>
      <c r="H83" s="39"/>
      <c r="I83" s="39"/>
      <c r="J83" s="39"/>
      <c r="K83" s="39"/>
    </row>
    <row r="84" spans="1:11" s="31" customFormat="1" ht="12.95" customHeight="1">
      <c r="A84" s="32"/>
      <c r="B84" s="35"/>
      <c r="C84" s="36"/>
      <c r="D84" s="37"/>
      <c r="E84" s="37"/>
      <c r="F84" s="37"/>
      <c r="G84" s="34"/>
      <c r="H84" s="39"/>
      <c r="I84" s="39"/>
      <c r="J84" s="39"/>
      <c r="K84" s="39"/>
    </row>
    <row r="85" spans="1:11" s="31" customFormat="1" ht="12.95" customHeight="1">
      <c r="A85" s="32"/>
      <c r="B85" s="35"/>
      <c r="C85" s="36"/>
      <c r="D85" s="37"/>
      <c r="E85" s="37"/>
      <c r="F85" s="37"/>
      <c r="G85" s="34"/>
      <c r="H85" s="39"/>
      <c r="I85" s="39"/>
      <c r="J85" s="39"/>
      <c r="K85" s="39"/>
    </row>
  </sheetData>
  <sortState ref="B8:N73">
    <sortCondition ref="B8:B73"/>
    <sortCondition ref="C8:C73"/>
  </sortState>
  <mergeCells count="4">
    <mergeCell ref="A60:N60"/>
    <mergeCell ref="A59:N59"/>
    <mergeCell ref="A56:L56"/>
    <mergeCell ref="A57:L57"/>
  </mergeCells>
  <conditionalFormatting sqref="G65 G1:G6">
    <cfRule type="duplicateValues" dxfId="16" priority="156"/>
    <cfRule type="duplicateValues" dxfId="15" priority="158"/>
    <cfRule type="duplicateValues" dxfId="14" priority="160"/>
  </conditionalFormatting>
  <conditionalFormatting sqref="G65 G1:G6">
    <cfRule type="duplicateValues" dxfId="13" priority="155"/>
  </conditionalFormatting>
  <conditionalFormatting sqref="G65">
    <cfRule type="duplicateValues" dxfId="12" priority="154"/>
  </conditionalFormatting>
  <conditionalFormatting sqref="G65:G1048576 G1:G6">
    <cfRule type="duplicateValues" dxfId="11" priority="149"/>
  </conditionalFormatting>
  <conditionalFormatting sqref="G65:G1048576">
    <cfRule type="duplicateValues" dxfId="10" priority="110"/>
  </conditionalFormatting>
  <conditionalFormatting sqref="G65:G1048576 G1:G6">
    <cfRule type="duplicateValues" dxfId="9" priority="97"/>
    <cfRule type="duplicateValues" dxfId="8" priority="99"/>
  </conditionalFormatting>
  <conditionalFormatting sqref="C65:C1048576 C1:C6">
    <cfRule type="duplicateValues" dxfId="7" priority="85"/>
  </conditionalFormatting>
  <conditionalFormatting sqref="H6:K6">
    <cfRule type="duplicateValues" dxfId="6" priority="256" stopIfTrue="1"/>
  </conditionalFormatting>
  <conditionalFormatting sqref="H6:K6">
    <cfRule type="duplicateValues" dxfId="5" priority="258" stopIfTrue="1"/>
    <cfRule type="duplicateValues" dxfId="4" priority="259" stopIfTrue="1"/>
  </conditionalFormatting>
  <conditionalFormatting sqref="C58 C7:C23 C25:C55">
    <cfRule type="duplicateValues" dxfId="3" priority="286"/>
  </conditionalFormatting>
  <conditionalFormatting sqref="C8:C23 C58 C25:C56">
    <cfRule type="duplicateValues" dxfId="2" priority="338"/>
  </conditionalFormatting>
  <conditionalFormatting sqref="C24">
    <cfRule type="duplicateValues" dxfId="1" priority="1"/>
  </conditionalFormatting>
  <conditionalFormatting sqref="C24">
    <cfRule type="duplicateValues" dxfId="0" priority="2"/>
  </conditionalFormatting>
  <dataValidations count="2">
    <dataValidation type="custom" allowBlank="1" showInputMessage="1" showErrorMessage="1" sqref="A59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60:A61"/>
  </dataValidations>
  <printOptions horizontalCentered="1"/>
  <pageMargins left="7.8740157480315001E-2" right="3.9370078740157501E-2" top="1.22" bottom="0.4" header="0.196850393700787" footer="0.1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2022-09-16T10:28:33Z</cp:lastPrinted>
  <dcterms:created xsi:type="dcterms:W3CDTF">2010-04-08T11:28:01Z</dcterms:created>
  <dcterms:modified xsi:type="dcterms:W3CDTF">2022-09-16T10:28:34Z</dcterms:modified>
</cp:coreProperties>
</file>