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Sheet1!$A$7:$M$31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G27" i="1"/>
  <c r="J25"/>
  <c r="I25"/>
  <c r="H25"/>
  <c r="L25" s="1"/>
  <c r="J24"/>
  <c r="I24"/>
  <c r="H24"/>
  <c r="J23"/>
  <c r="I23"/>
  <c r="H23"/>
  <c r="L23" s="1"/>
  <c r="I22"/>
  <c r="H22"/>
  <c r="L22" s="1"/>
  <c r="J21"/>
  <c r="I21"/>
  <c r="H21"/>
  <c r="J20"/>
  <c r="I20"/>
  <c r="H20"/>
  <c r="L20" s="1"/>
  <c r="J19"/>
  <c r="I19"/>
  <c r="H19"/>
  <c r="J18"/>
  <c r="I18"/>
  <c r="H18"/>
  <c r="L18" s="1"/>
  <c r="J17"/>
  <c r="I17"/>
  <c r="H17"/>
  <c r="J16"/>
  <c r="I16"/>
  <c r="H16"/>
  <c r="L16" s="1"/>
  <c r="J15"/>
  <c r="I15"/>
  <c r="H15"/>
  <c r="J14"/>
  <c r="I14"/>
  <c r="H14"/>
  <c r="L14" s="1"/>
  <c r="J13"/>
  <c r="I13"/>
  <c r="H13"/>
  <c r="J12"/>
  <c r="I12"/>
  <c r="H12"/>
  <c r="L12" s="1"/>
  <c r="J11"/>
  <c r="I11"/>
  <c r="H11"/>
  <c r="J10"/>
  <c r="I10"/>
  <c r="H10"/>
  <c r="L10" s="1"/>
  <c r="J9"/>
  <c r="I9"/>
  <c r="H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8"/>
  <c r="I8"/>
  <c r="H8"/>
  <c r="L8" s="1"/>
  <c r="L9" l="1"/>
  <c r="L11"/>
  <c r="L13"/>
  <c r="L15"/>
  <c r="L17"/>
  <c r="L19"/>
  <c r="L21"/>
  <c r="L24"/>
  <c r="L26" s="1"/>
</calcChain>
</file>

<file path=xl/sharedStrings.xml><?xml version="1.0" encoding="utf-8"?>
<sst xmlns="http://schemas.openxmlformats.org/spreadsheetml/2006/main" count="137" uniqueCount="101">
  <si>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</si>
  <si>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</si>
  <si>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</si>
  <si>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</si>
  <si>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</si>
  <si>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</si>
  <si>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</si>
  <si>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</si>
  <si>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</si>
  <si>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</si>
  <si>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</si>
  <si>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</si>
  <si>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</si>
  <si>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</si>
  <si>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</si>
  <si>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</si>
  <si>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</si>
  <si>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</si>
  <si>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</si>
  <si>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</si>
  <si>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</si>
  <si>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</si>
  <si>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</si>
  <si>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</si>
  <si>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JAJPUR ROAD</t>
  </si>
  <si>
    <t>SAHOO ENTERPRISES</t>
  </si>
  <si>
    <t>INV. NO.</t>
  </si>
  <si>
    <t>Kindly, verify &amp; confirm within 7 days, else GST will be filed by 20th FEB, 2025.
GST to be paid by Consignor under Reverse Charge Mechanism(RCM) as per GST.</t>
  </si>
  <si>
    <t>MONTH   : JANUARY, 2025.</t>
  </si>
  <si>
    <t>INVOICE DATE : 05/02/2025</t>
  </si>
  <si>
    <t>ADASPUR</t>
  </si>
  <si>
    <t>SAI SHRI AGENCIES</t>
  </si>
  <si>
    <t>KEONJHAR</t>
  </si>
  <si>
    <t>BHAWANI ENTERPRISES</t>
  </si>
  <si>
    <t>01/2/2025</t>
  </si>
  <si>
    <t>PL/JA/24904</t>
  </si>
  <si>
    <t>2224</t>
  </si>
  <si>
    <t>TALCHER</t>
  </si>
  <si>
    <t>DEVI VERITY STORE</t>
  </si>
  <si>
    <t>PL/JA/24961</t>
  </si>
  <si>
    <t>402237</t>
  </si>
  <si>
    <t>NTPC KANIHA</t>
  </si>
  <si>
    <t>MATRUSHAKTI ENTERPRISES</t>
  </si>
  <si>
    <t>03/2/2025</t>
  </si>
  <si>
    <t>PL/JA/24775</t>
  </si>
  <si>
    <t>2265</t>
  </si>
  <si>
    <t>BALUGAON</t>
  </si>
  <si>
    <t>JYOTI TRADERS</t>
  </si>
  <si>
    <t>PL/JA/24779</t>
  </si>
  <si>
    <t>2256</t>
  </si>
  <si>
    <t>PL/JA/24781</t>
  </si>
  <si>
    <t>2252</t>
  </si>
  <si>
    <t>MANGALPUR</t>
  </si>
  <si>
    <t>MAHALAXMI BHANDAR</t>
  </si>
  <si>
    <t>PL/JA/24783</t>
  </si>
  <si>
    <t>2253</t>
  </si>
  <si>
    <t>KAMAKHYANAGAR</t>
  </si>
  <si>
    <t>MAA DURGA AGENCY</t>
  </si>
  <si>
    <t>PL/JA/24784</t>
  </si>
  <si>
    <t>2298</t>
  </si>
  <si>
    <t>JATNI</t>
  </si>
  <si>
    <t>SUBHAM AGENCY</t>
  </si>
  <si>
    <t>PL/JA/24785</t>
  </si>
  <si>
    <t>2278</t>
  </si>
  <si>
    <t>JAJPUR TOWN</t>
  </si>
  <si>
    <t>BHAGABATI ENTERPRISES</t>
  </si>
  <si>
    <t>PL/JA/24787</t>
  </si>
  <si>
    <t>2272</t>
  </si>
  <si>
    <t>PL/JA/24788</t>
  </si>
  <si>
    <t>2248</t>
  </si>
  <si>
    <t>ICHHAPUR ATHAGARH</t>
  </si>
  <si>
    <t>GAYATRI PUJA BHANDAR</t>
  </si>
  <si>
    <t>PL/JA/24812</t>
  </si>
  <si>
    <t>2249</t>
  </si>
  <si>
    <t>NEMALA</t>
  </si>
  <si>
    <t>SRI ACHYUTA ENTERPRISES</t>
  </si>
  <si>
    <t>PL/JA/24844</t>
  </si>
  <si>
    <t>2279</t>
  </si>
  <si>
    <t>RADHA KRISHNA AGENCY</t>
  </si>
  <si>
    <t>PL/JA/24845</t>
  </si>
  <si>
    <t>2275</t>
  </si>
  <si>
    <t>PL/JA/24846</t>
  </si>
  <si>
    <t>2274</t>
  </si>
  <si>
    <t>PINAKI ASSOCIATE</t>
  </si>
  <si>
    <t>PL/JA/24920</t>
  </si>
  <si>
    <t>2307</t>
  </si>
  <si>
    <t>PIRAHAT</t>
  </si>
  <si>
    <t>NIRANJAN SAHOO</t>
  </si>
  <si>
    <t>PL/JA/24921</t>
  </si>
  <si>
    <t>2311</t>
  </si>
  <si>
    <t>04/2/2025</t>
  </si>
  <si>
    <t>PL/JA/24841</t>
  </si>
  <si>
    <t>2231</t>
  </si>
  <si>
    <t>KARANJIA</t>
  </si>
  <si>
    <t>SHYAM RAS</t>
  </si>
  <si>
    <t>05/2/2025</t>
  </si>
  <si>
    <t>PL/JA/24974</t>
  </si>
  <si>
    <t>2312</t>
  </si>
  <si>
    <t>HARI SAHOO BANAUSADHI BHANDAR</t>
  </si>
  <si>
    <t>(RUPEES FIFTEEN THOUSAND SEVEN HUNDRED NINETY NINE ONLY)</t>
  </si>
  <si>
    <t>BILL NO :  33703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</si>
</sst>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6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 t="str">
            <v>REDHAKHOL</v>
          </cell>
          <cell r="D154">
            <v>120</v>
          </cell>
          <cell r="E154">
            <v>30</v>
          </cell>
          <cell r="F154">
            <v>1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topLeftCell="A13" zoomScale="145" zoomScaleNormal="145" workbookViewId="0">
      <selection activeCell="O23" sqref="O23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28515625" style="27" customWidth="1"/>
    <col min="7" max="7" width="5.7109375" style="26" customWidth="1"/>
    <col min="8" max="8" width="6.5703125" style="30" customWidth="1"/>
    <col min="9" max="9" width="7" style="30" customWidth="1"/>
    <col min="10" max="10" width="7.28515625" style="30" customWidth="1"/>
    <col min="11" max="11" width="7" style="30" customWidth="1"/>
    <col min="12" max="12" width="9.28515625" style="27" customWidth="1"/>
    <col min="13" max="13" width="34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28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100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29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49" t="s">
        <v>10</v>
      </c>
      <c r="B7" s="49" t="s">
        <v>11</v>
      </c>
      <c r="C7" s="49" t="s">
        <v>12</v>
      </c>
      <c r="D7" s="49" t="s">
        <v>26</v>
      </c>
      <c r="E7" s="49" t="s">
        <v>13</v>
      </c>
      <c r="F7" s="49" t="s">
        <v>14</v>
      </c>
      <c r="G7" s="49" t="s">
        <v>15</v>
      </c>
      <c r="H7" s="50" t="s">
        <v>16</v>
      </c>
      <c r="I7" s="50" t="s">
        <v>17</v>
      </c>
      <c r="J7" s="50" t="s">
        <v>18</v>
      </c>
      <c r="K7" s="50" t="s">
        <v>19</v>
      </c>
      <c r="L7" s="50" t="s">
        <v>20</v>
      </c>
      <c r="M7" s="49" t="s">
        <v>21</v>
      </c>
    </row>
    <row r="8" spans="1:13" s="31" customFormat="1" ht="15" customHeight="1">
      <c r="A8" s="44">
        <v>1</v>
      </c>
      <c r="B8" s="45" t="s">
        <v>34</v>
      </c>
      <c r="C8" s="45" t="s">
        <v>35</v>
      </c>
      <c r="D8" s="45" t="s">
        <v>36</v>
      </c>
      <c r="E8" s="48" t="s">
        <v>23</v>
      </c>
      <c r="F8" s="45" t="s">
        <v>37</v>
      </c>
      <c r="G8" s="45">
        <v>33</v>
      </c>
      <c r="H8" s="46">
        <f>VLOOKUP(F8,'[1]N RANGA RAO'!$C$3:$D$164,2,FALSE)</f>
        <v>56</v>
      </c>
      <c r="I8" s="46">
        <f t="shared" ref="I8:I25" si="0">G8*1</f>
        <v>33</v>
      </c>
      <c r="J8" s="46">
        <f>VLOOKUP(F8,'[1]N RANGA RAO'!$C$4:$G$165,5,FALSE)</f>
        <v>0</v>
      </c>
      <c r="K8" s="46">
        <v>30</v>
      </c>
      <c r="L8" s="46">
        <f t="shared" ref="L8:L25" si="1">G8*H8+I8+J8+K8</f>
        <v>1911</v>
      </c>
      <c r="M8" s="45" t="s">
        <v>38</v>
      </c>
    </row>
    <row r="9" spans="1:13" s="31" customFormat="1" ht="15" customHeight="1">
      <c r="A9" s="44">
        <f>A8+1</f>
        <v>2</v>
      </c>
      <c r="B9" s="45" t="s">
        <v>34</v>
      </c>
      <c r="C9" s="45" t="s">
        <v>39</v>
      </c>
      <c r="D9" s="45" t="s">
        <v>40</v>
      </c>
      <c r="E9" s="48" t="s">
        <v>23</v>
      </c>
      <c r="F9" s="45" t="s">
        <v>41</v>
      </c>
      <c r="G9" s="45">
        <v>13</v>
      </c>
      <c r="H9" s="46">
        <f>VLOOKUP(F9,'[1]N RANGA RAO'!$C$3:$D$164,2,FALSE)</f>
        <v>70</v>
      </c>
      <c r="I9" s="46">
        <f t="shared" si="0"/>
        <v>13</v>
      </c>
      <c r="J9" s="46">
        <f>VLOOKUP(F9,'[1]N RANGA RAO'!$C$4:$G$165,5,FALSE)</f>
        <v>0</v>
      </c>
      <c r="K9" s="46">
        <v>30</v>
      </c>
      <c r="L9" s="46">
        <f t="shared" si="1"/>
        <v>953</v>
      </c>
      <c r="M9" s="45" t="s">
        <v>42</v>
      </c>
    </row>
    <row r="10" spans="1:13" s="31" customFormat="1" ht="15" customHeight="1">
      <c r="A10" s="44">
        <f t="shared" ref="A10:A25" si="2">A9+1</f>
        <v>3</v>
      </c>
      <c r="B10" s="45" t="s">
        <v>43</v>
      </c>
      <c r="C10" s="45" t="s">
        <v>44</v>
      </c>
      <c r="D10" s="45" t="s">
        <v>45</v>
      </c>
      <c r="E10" s="48" t="s">
        <v>23</v>
      </c>
      <c r="F10" s="45" t="s">
        <v>46</v>
      </c>
      <c r="G10" s="45">
        <v>12</v>
      </c>
      <c r="H10" s="46">
        <f>VLOOKUP(F10,'[1]N RANGA RAO'!$C$3:$D$164,2,FALSE)</f>
        <v>60</v>
      </c>
      <c r="I10" s="46">
        <f t="shared" si="0"/>
        <v>12</v>
      </c>
      <c r="J10" s="46">
        <f>VLOOKUP(F10,'[1]N RANGA RAO'!$C$4:$G$165,5,FALSE)</f>
        <v>0</v>
      </c>
      <c r="K10" s="46">
        <v>30</v>
      </c>
      <c r="L10" s="46">
        <f t="shared" si="1"/>
        <v>762</v>
      </c>
      <c r="M10" s="45" t="s">
        <v>47</v>
      </c>
    </row>
    <row r="11" spans="1:13" s="31" customFormat="1" ht="15" customHeight="1">
      <c r="A11" s="44">
        <f t="shared" si="2"/>
        <v>4</v>
      </c>
      <c r="B11" s="45" t="s">
        <v>43</v>
      </c>
      <c r="C11" s="45" t="s">
        <v>48</v>
      </c>
      <c r="D11" s="45" t="s">
        <v>49</v>
      </c>
      <c r="E11" s="48" t="s">
        <v>23</v>
      </c>
      <c r="F11" s="45" t="s">
        <v>30</v>
      </c>
      <c r="G11" s="45">
        <v>4</v>
      </c>
      <c r="H11" s="46">
        <f>VLOOKUP(F11,'[1]N RANGA RAO'!$C$3:$D$164,2,FALSE)</f>
        <v>62</v>
      </c>
      <c r="I11" s="46">
        <f t="shared" si="0"/>
        <v>4</v>
      </c>
      <c r="J11" s="46">
        <f>VLOOKUP(F11,'[1]N RANGA RAO'!$C$4:$G$165,5,FALSE)</f>
        <v>0</v>
      </c>
      <c r="K11" s="46">
        <v>30</v>
      </c>
      <c r="L11" s="46">
        <f t="shared" si="1"/>
        <v>282</v>
      </c>
      <c r="M11" s="45" t="s">
        <v>31</v>
      </c>
    </row>
    <row r="12" spans="1:13" s="31" customFormat="1" ht="15" customHeight="1">
      <c r="A12" s="44">
        <f t="shared" si="2"/>
        <v>5</v>
      </c>
      <c r="B12" s="45" t="s">
        <v>43</v>
      </c>
      <c r="C12" s="45" t="s">
        <v>50</v>
      </c>
      <c r="D12" s="45" t="s">
        <v>51</v>
      </c>
      <c r="E12" s="48" t="s">
        <v>23</v>
      </c>
      <c r="F12" s="45" t="s">
        <v>52</v>
      </c>
      <c r="G12" s="45">
        <v>13</v>
      </c>
      <c r="H12" s="46">
        <f>VLOOKUP(F12,'[1]N RANGA RAO'!$C$3:$D$164,2,FALSE)</f>
        <v>56</v>
      </c>
      <c r="I12" s="46">
        <f t="shared" si="0"/>
        <v>13</v>
      </c>
      <c r="J12" s="46">
        <f>VLOOKUP(F12,'[1]N RANGA RAO'!$C$4:$G$165,5,FALSE)</f>
        <v>0</v>
      </c>
      <c r="K12" s="46">
        <v>30</v>
      </c>
      <c r="L12" s="46">
        <f t="shared" si="1"/>
        <v>771</v>
      </c>
      <c r="M12" s="45" t="s">
        <v>53</v>
      </c>
    </row>
    <row r="13" spans="1:13" s="31" customFormat="1" ht="15" customHeight="1">
      <c r="A13" s="44">
        <f t="shared" si="2"/>
        <v>6</v>
      </c>
      <c r="B13" s="45" t="s">
        <v>43</v>
      </c>
      <c r="C13" s="45" t="s">
        <v>54</v>
      </c>
      <c r="D13" s="45" t="s">
        <v>55</v>
      </c>
      <c r="E13" s="48" t="s">
        <v>23</v>
      </c>
      <c r="F13" s="45" t="s">
        <v>56</v>
      </c>
      <c r="G13" s="45">
        <v>6</v>
      </c>
      <c r="H13" s="46">
        <f>VLOOKUP(F13,'[1]N RANGA RAO'!$C$3:$D$164,2,FALSE)</f>
        <v>62</v>
      </c>
      <c r="I13" s="46">
        <f t="shared" si="0"/>
        <v>6</v>
      </c>
      <c r="J13" s="46">
        <f>VLOOKUP(F13,'[1]N RANGA RAO'!$C$4:$G$165,5,FALSE)</f>
        <v>0</v>
      </c>
      <c r="K13" s="46">
        <v>30</v>
      </c>
      <c r="L13" s="46">
        <f t="shared" si="1"/>
        <v>408</v>
      </c>
      <c r="M13" s="45" t="s">
        <v>57</v>
      </c>
    </row>
    <row r="14" spans="1:13" s="31" customFormat="1" ht="15" customHeight="1">
      <c r="A14" s="44">
        <f t="shared" si="2"/>
        <v>7</v>
      </c>
      <c r="B14" s="45" t="s">
        <v>43</v>
      </c>
      <c r="C14" s="45" t="s">
        <v>58</v>
      </c>
      <c r="D14" s="45" t="s">
        <v>59</v>
      </c>
      <c r="E14" s="48" t="s">
        <v>23</v>
      </c>
      <c r="F14" s="45" t="s">
        <v>60</v>
      </c>
      <c r="G14" s="45">
        <v>17</v>
      </c>
      <c r="H14" s="46">
        <f>VLOOKUP(F14,'[1]N RANGA RAO'!$C$3:$D$164,2,FALSE)</f>
        <v>48</v>
      </c>
      <c r="I14" s="46">
        <f t="shared" si="0"/>
        <v>17</v>
      </c>
      <c r="J14" s="46">
        <f>VLOOKUP(F14,'[1]N RANGA RAO'!$C$4:$G$165,5,FALSE)</f>
        <v>0</v>
      </c>
      <c r="K14" s="46">
        <v>30</v>
      </c>
      <c r="L14" s="46">
        <f t="shared" si="1"/>
        <v>863</v>
      </c>
      <c r="M14" s="48" t="s">
        <v>61</v>
      </c>
    </row>
    <row r="15" spans="1:13" s="31" customFormat="1" ht="15" customHeight="1">
      <c r="A15" s="44">
        <f t="shared" si="2"/>
        <v>8</v>
      </c>
      <c r="B15" s="45" t="s">
        <v>43</v>
      </c>
      <c r="C15" s="45" t="s">
        <v>62</v>
      </c>
      <c r="D15" s="45" t="s">
        <v>63</v>
      </c>
      <c r="E15" s="48" t="s">
        <v>23</v>
      </c>
      <c r="F15" s="45" t="s">
        <v>64</v>
      </c>
      <c r="G15" s="45">
        <v>15</v>
      </c>
      <c r="H15" s="46">
        <f>VLOOKUP(F15,'[1]N RANGA RAO'!$C$3:$D$164,2,FALSE)</f>
        <v>49</v>
      </c>
      <c r="I15" s="46">
        <f t="shared" si="0"/>
        <v>15</v>
      </c>
      <c r="J15" s="46">
        <f>VLOOKUP(F15,'[1]N RANGA RAO'!$C$4:$G$165,5,FALSE)</f>
        <v>0</v>
      </c>
      <c r="K15" s="46">
        <v>30</v>
      </c>
      <c r="L15" s="46">
        <f t="shared" si="1"/>
        <v>780</v>
      </c>
      <c r="M15" s="48" t="s">
        <v>65</v>
      </c>
    </row>
    <row r="16" spans="1:13" s="31" customFormat="1" ht="15" customHeight="1">
      <c r="A16" s="44">
        <f t="shared" si="2"/>
        <v>9</v>
      </c>
      <c r="B16" s="45" t="s">
        <v>43</v>
      </c>
      <c r="C16" s="45" t="s">
        <v>66</v>
      </c>
      <c r="D16" s="45" t="s">
        <v>67</v>
      </c>
      <c r="E16" s="48" t="s">
        <v>23</v>
      </c>
      <c r="F16" s="45" t="s">
        <v>24</v>
      </c>
      <c r="G16" s="45">
        <v>12</v>
      </c>
      <c r="H16" s="46">
        <f>VLOOKUP(F16,'[1]N RANGA RAO'!$C$3:$D$164,2,FALSE)</f>
        <v>63</v>
      </c>
      <c r="I16" s="46">
        <f t="shared" si="0"/>
        <v>12</v>
      </c>
      <c r="J16" s="46">
        <f>VLOOKUP(F16,'[1]N RANGA RAO'!$C$4:$G$165,5,FALSE)</f>
        <v>0</v>
      </c>
      <c r="K16" s="46">
        <v>30</v>
      </c>
      <c r="L16" s="46">
        <f t="shared" si="1"/>
        <v>798</v>
      </c>
      <c r="M16" s="45" t="s">
        <v>25</v>
      </c>
    </row>
    <row r="17" spans="1:13" s="31" customFormat="1" ht="30">
      <c r="A17" s="57">
        <f t="shared" si="2"/>
        <v>10</v>
      </c>
      <c r="B17" s="58" t="s">
        <v>43</v>
      </c>
      <c r="C17" s="58" t="s">
        <v>68</v>
      </c>
      <c r="D17" s="58" t="s">
        <v>69</v>
      </c>
      <c r="E17" s="59" t="s">
        <v>23</v>
      </c>
      <c r="F17" s="60" t="s">
        <v>70</v>
      </c>
      <c r="G17" s="58">
        <v>11</v>
      </c>
      <c r="H17" s="61">
        <f>VLOOKUP(F17,'[1]N RANGA RAO'!$C$3:$D$164,2,FALSE)</f>
        <v>67</v>
      </c>
      <c r="I17" s="61">
        <f t="shared" si="0"/>
        <v>11</v>
      </c>
      <c r="J17" s="61">
        <f>VLOOKUP(F17,'[1]N RANGA RAO'!$C$4:$G$165,5,FALSE)</f>
        <v>0</v>
      </c>
      <c r="K17" s="61">
        <v>30</v>
      </c>
      <c r="L17" s="61">
        <f t="shared" si="1"/>
        <v>778</v>
      </c>
      <c r="M17" s="58" t="s">
        <v>71</v>
      </c>
    </row>
    <row r="18" spans="1:13" s="31" customFormat="1" ht="15" customHeight="1">
      <c r="A18" s="44">
        <f t="shared" si="2"/>
        <v>11</v>
      </c>
      <c r="B18" s="45" t="s">
        <v>43</v>
      </c>
      <c r="C18" s="45" t="s">
        <v>72</v>
      </c>
      <c r="D18" s="45" t="s">
        <v>73</v>
      </c>
      <c r="E18" s="48" t="s">
        <v>23</v>
      </c>
      <c r="F18" s="45" t="s">
        <v>74</v>
      </c>
      <c r="G18" s="45">
        <v>4</v>
      </c>
      <c r="H18" s="46">
        <f>VLOOKUP(F18,'[1]N RANGA RAO'!$C$3:$D$164,2,FALSE)</f>
        <v>49</v>
      </c>
      <c r="I18" s="46">
        <f t="shared" si="0"/>
        <v>4</v>
      </c>
      <c r="J18" s="46">
        <f>VLOOKUP(F18,'[1]N RANGA RAO'!$C$4:$G$165,5,FALSE)</f>
        <v>0</v>
      </c>
      <c r="K18" s="46">
        <v>30</v>
      </c>
      <c r="L18" s="46">
        <f t="shared" si="1"/>
        <v>230</v>
      </c>
      <c r="M18" s="45" t="s">
        <v>75</v>
      </c>
    </row>
    <row r="19" spans="1:13" s="31" customFormat="1" ht="15" customHeight="1">
      <c r="A19" s="44">
        <f t="shared" si="2"/>
        <v>12</v>
      </c>
      <c r="B19" s="45" t="s">
        <v>43</v>
      </c>
      <c r="C19" s="45" t="s">
        <v>76</v>
      </c>
      <c r="D19" s="45" t="s">
        <v>77</v>
      </c>
      <c r="E19" s="48" t="s">
        <v>23</v>
      </c>
      <c r="F19" s="45" t="s">
        <v>32</v>
      </c>
      <c r="G19" s="45">
        <v>9</v>
      </c>
      <c r="H19" s="46">
        <f>VLOOKUP(F19,'[1]N RANGA RAO'!$C$3:$D$164,2,FALSE)</f>
        <v>61</v>
      </c>
      <c r="I19" s="46">
        <f t="shared" si="0"/>
        <v>9</v>
      </c>
      <c r="J19" s="46">
        <f>VLOOKUP(F19,'[1]N RANGA RAO'!$C$4:$G$165,5,FALSE)</f>
        <v>0</v>
      </c>
      <c r="K19" s="46">
        <v>30</v>
      </c>
      <c r="L19" s="46">
        <f t="shared" si="1"/>
        <v>588</v>
      </c>
      <c r="M19" s="45" t="s">
        <v>78</v>
      </c>
    </row>
    <row r="20" spans="1:13" s="31" customFormat="1" ht="15" customHeight="1">
      <c r="A20" s="44">
        <f t="shared" si="2"/>
        <v>13</v>
      </c>
      <c r="B20" s="45" t="s">
        <v>43</v>
      </c>
      <c r="C20" s="45" t="s">
        <v>79</v>
      </c>
      <c r="D20" s="45" t="s">
        <v>80</v>
      </c>
      <c r="E20" s="48" t="s">
        <v>23</v>
      </c>
      <c r="F20" s="45" t="s">
        <v>32</v>
      </c>
      <c r="G20" s="45">
        <v>22</v>
      </c>
      <c r="H20" s="46">
        <f>VLOOKUP(F20,'[1]N RANGA RAO'!$C$3:$D$164,2,FALSE)</f>
        <v>61</v>
      </c>
      <c r="I20" s="46">
        <f t="shared" si="0"/>
        <v>22</v>
      </c>
      <c r="J20" s="46">
        <f>VLOOKUP(F20,'[1]N RANGA RAO'!$C$4:$G$165,5,FALSE)</f>
        <v>0</v>
      </c>
      <c r="K20" s="46">
        <v>30</v>
      </c>
      <c r="L20" s="46">
        <f t="shared" si="1"/>
        <v>1394</v>
      </c>
      <c r="M20" s="45" t="s">
        <v>33</v>
      </c>
    </row>
    <row r="21" spans="1:13" s="31" customFormat="1" ht="15" customHeight="1">
      <c r="A21" s="44">
        <f t="shared" si="2"/>
        <v>14</v>
      </c>
      <c r="B21" s="45" t="s">
        <v>43</v>
      </c>
      <c r="C21" s="45" t="s">
        <v>81</v>
      </c>
      <c r="D21" s="45" t="s">
        <v>82</v>
      </c>
      <c r="E21" s="48" t="s">
        <v>23</v>
      </c>
      <c r="F21" s="45" t="s">
        <v>32</v>
      </c>
      <c r="G21" s="45">
        <v>20</v>
      </c>
      <c r="H21" s="46">
        <f>VLOOKUP(F21,'[1]N RANGA RAO'!$C$3:$D$164,2,FALSE)</f>
        <v>61</v>
      </c>
      <c r="I21" s="46">
        <f t="shared" si="0"/>
        <v>20</v>
      </c>
      <c r="J21" s="46">
        <f>VLOOKUP(F21,'[1]N RANGA RAO'!$C$4:$G$165,5,FALSE)</f>
        <v>0</v>
      </c>
      <c r="K21" s="46">
        <v>30</v>
      </c>
      <c r="L21" s="46">
        <f t="shared" si="1"/>
        <v>1270</v>
      </c>
      <c r="M21" s="45" t="s">
        <v>83</v>
      </c>
    </row>
    <row r="22" spans="1:13" s="31" customFormat="1" ht="15" customHeight="1">
      <c r="A22" s="44">
        <f t="shared" si="2"/>
        <v>15</v>
      </c>
      <c r="B22" s="45" t="s">
        <v>43</v>
      </c>
      <c r="C22" s="45" t="s">
        <v>84</v>
      </c>
      <c r="D22" s="45" t="s">
        <v>85</v>
      </c>
      <c r="E22" s="48" t="s">
        <v>23</v>
      </c>
      <c r="F22" s="45" t="s">
        <v>86</v>
      </c>
      <c r="G22" s="45">
        <v>4</v>
      </c>
      <c r="H22" s="46">
        <f>VLOOKUP(F22,'[1]N RANGA RAO'!$C$3:$D$164,2,FALSE)</f>
        <v>60</v>
      </c>
      <c r="I22" s="46">
        <f t="shared" si="0"/>
        <v>4</v>
      </c>
      <c r="J22" s="46">
        <v>0</v>
      </c>
      <c r="K22" s="46">
        <v>30</v>
      </c>
      <c r="L22" s="46">
        <f t="shared" si="1"/>
        <v>274</v>
      </c>
      <c r="M22" s="48" t="s">
        <v>87</v>
      </c>
    </row>
    <row r="23" spans="1:13" s="31" customFormat="1" ht="15" customHeight="1">
      <c r="A23" s="44">
        <f t="shared" si="2"/>
        <v>16</v>
      </c>
      <c r="B23" s="45" t="s">
        <v>43</v>
      </c>
      <c r="C23" s="45" t="s">
        <v>88</v>
      </c>
      <c r="D23" s="45" t="s">
        <v>89</v>
      </c>
      <c r="E23" s="48" t="s">
        <v>23</v>
      </c>
      <c r="F23" s="45" t="s">
        <v>86</v>
      </c>
      <c r="G23" s="45">
        <v>22</v>
      </c>
      <c r="H23" s="46">
        <f>VLOOKUP(F23,'[1]N RANGA RAO'!$C$3:$D$164,2,FALSE)</f>
        <v>60</v>
      </c>
      <c r="I23" s="46">
        <f t="shared" si="0"/>
        <v>22</v>
      </c>
      <c r="J23" s="46">
        <f>VLOOKUP(F23,'[1]N RANGA RAO'!$C$4:$G$165,5,FALSE)</f>
        <v>450</v>
      </c>
      <c r="K23" s="46">
        <v>30</v>
      </c>
      <c r="L23" s="46">
        <f t="shared" si="1"/>
        <v>1822</v>
      </c>
      <c r="M23" s="48" t="s">
        <v>87</v>
      </c>
    </row>
    <row r="24" spans="1:13" s="31" customFormat="1" ht="15" customHeight="1">
      <c r="A24" s="44">
        <f t="shared" si="2"/>
        <v>17</v>
      </c>
      <c r="B24" s="45" t="s">
        <v>90</v>
      </c>
      <c r="C24" s="45" t="s">
        <v>91</v>
      </c>
      <c r="D24" s="45" t="s">
        <v>92</v>
      </c>
      <c r="E24" s="48" t="s">
        <v>23</v>
      </c>
      <c r="F24" s="45" t="s">
        <v>93</v>
      </c>
      <c r="G24" s="45">
        <v>9</v>
      </c>
      <c r="H24" s="46">
        <f>VLOOKUP(F24,'[1]N RANGA RAO'!$C$3:$D$164,2,FALSE)</f>
        <v>70</v>
      </c>
      <c r="I24" s="46">
        <f t="shared" si="0"/>
        <v>9</v>
      </c>
      <c r="J24" s="46">
        <f>VLOOKUP(F24,'[1]N RANGA RAO'!$C$4:$G$165,5,FALSE)</f>
        <v>0</v>
      </c>
      <c r="K24" s="46">
        <v>30</v>
      </c>
      <c r="L24" s="46">
        <f t="shared" si="1"/>
        <v>669</v>
      </c>
      <c r="M24" s="45" t="s">
        <v>94</v>
      </c>
    </row>
    <row r="25" spans="1:13" s="31" customFormat="1" ht="15" customHeight="1">
      <c r="A25" s="44">
        <f t="shared" si="2"/>
        <v>18</v>
      </c>
      <c r="B25" s="45" t="s">
        <v>95</v>
      </c>
      <c r="C25" s="45" t="s">
        <v>96</v>
      </c>
      <c r="D25" s="45" t="s">
        <v>97</v>
      </c>
      <c r="E25" s="48" t="s">
        <v>23</v>
      </c>
      <c r="F25" s="45" t="s">
        <v>24</v>
      </c>
      <c r="G25" s="45">
        <v>19</v>
      </c>
      <c r="H25" s="46">
        <f>VLOOKUP(F25,'[1]N RANGA RAO'!$C$3:$D$164,2,FALSE)</f>
        <v>63</v>
      </c>
      <c r="I25" s="46">
        <f t="shared" si="0"/>
        <v>19</v>
      </c>
      <c r="J25" s="46">
        <f>VLOOKUP(F25,'[1]N RANGA RAO'!$C$4:$G$165,5,FALSE)</f>
        <v>0</v>
      </c>
      <c r="K25" s="46">
        <v>30</v>
      </c>
      <c r="L25" s="46">
        <f t="shared" si="1"/>
        <v>1246</v>
      </c>
      <c r="M25" s="45" t="s">
        <v>98</v>
      </c>
    </row>
    <row r="26" spans="1:13" s="31" customFormat="1" ht="15" customHeight="1">
      <c r="A26" s="66" t="s">
        <v>99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52">
        <f>SUM(L8:L25)</f>
        <v>15799</v>
      </c>
      <c r="M26" s="53"/>
    </row>
    <row r="27" spans="1:13" s="31" customFormat="1" ht="15" customHeight="1">
      <c r="A27" s="54"/>
      <c r="B27" s="55"/>
      <c r="C27" s="55"/>
      <c r="D27" s="55"/>
      <c r="E27" s="55"/>
      <c r="F27" s="55"/>
      <c r="G27" s="62">
        <f>SUM(G8:G25)</f>
        <v>245</v>
      </c>
      <c r="H27" s="56"/>
      <c r="I27" s="56"/>
      <c r="J27" s="56"/>
      <c r="K27" s="56"/>
      <c r="L27" s="56"/>
      <c r="M27" s="55"/>
    </row>
    <row r="28" spans="1:13" s="39" customFormat="1" ht="33" customHeight="1">
      <c r="A28" s="63" t="s">
        <v>27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5"/>
    </row>
    <row r="29" spans="1:13" s="39" customFormat="1" ht="15" customHeight="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1:13" s="39" customFormat="1" ht="15" customHeight="1">
      <c r="A30" s="40"/>
      <c r="B30" s="40"/>
      <c r="C30" s="40"/>
      <c r="D30" s="40"/>
      <c r="E30" s="40"/>
      <c r="F30" s="40"/>
      <c r="G30" s="47"/>
      <c r="H30" s="40"/>
      <c r="I30" s="40"/>
      <c r="J30" s="40"/>
      <c r="K30" s="40"/>
      <c r="L30" s="40"/>
    </row>
    <row r="31" spans="1:13" s="24" customFormat="1" ht="15" customHeight="1">
      <c r="A31" s="26" t="s">
        <v>22</v>
      </c>
      <c r="B31" s="37"/>
      <c r="C31" s="38"/>
      <c r="D31" s="38"/>
      <c r="E31" s="38"/>
      <c r="F31" s="33"/>
      <c r="G31" s="28"/>
      <c r="I31" s="30"/>
      <c r="J31" s="30"/>
      <c r="K31" s="30"/>
    </row>
    <row r="32" spans="1:13" s="24" customFormat="1" ht="15" customHeight="1">
      <c r="A32" s="26"/>
      <c r="B32" s="37"/>
      <c r="C32" s="38"/>
      <c r="D32" s="38"/>
      <c r="E32" s="38"/>
      <c r="F32" s="33"/>
      <c r="G32" s="28"/>
      <c r="I32" s="30"/>
      <c r="J32" s="30"/>
      <c r="K32" s="30"/>
    </row>
    <row r="33" spans="1:11" s="24" customFormat="1" ht="15" customHeight="1">
      <c r="A33" s="26"/>
      <c r="B33" s="37"/>
      <c r="C33" s="38"/>
      <c r="D33" s="38"/>
      <c r="E33" s="38"/>
      <c r="F33" s="33"/>
      <c r="G33" s="28"/>
      <c r="H33" s="30"/>
      <c r="I33" s="30"/>
      <c r="J33" s="30"/>
      <c r="K33" s="30"/>
    </row>
    <row r="34" spans="1:11" s="24" customFormat="1" ht="15" customHeight="1">
      <c r="A34" s="26" t="s">
        <v>3</v>
      </c>
      <c r="B34" s="37"/>
      <c r="C34" s="38"/>
      <c r="D34" s="38"/>
      <c r="E34" s="38"/>
      <c r="F34" s="33"/>
      <c r="G34" s="28"/>
      <c r="H34" s="30"/>
      <c r="I34" s="30"/>
      <c r="J34" s="30"/>
      <c r="K34" s="30"/>
    </row>
    <row r="35" spans="1:11" s="24" customFormat="1" ht="15" customHeight="1">
      <c r="A35" s="25"/>
      <c r="B35" s="37"/>
      <c r="C35" s="38"/>
      <c r="D35" s="38"/>
      <c r="E35" s="38"/>
      <c r="F35" s="33"/>
      <c r="G35" s="28"/>
      <c r="H35" s="30"/>
      <c r="I35" s="30"/>
      <c r="K35" s="30"/>
    </row>
    <row r="36" spans="1:11" s="24" customFormat="1" ht="15" customHeight="1">
      <c r="A36" s="25"/>
      <c r="B36" s="37"/>
      <c r="C36" s="38"/>
      <c r="D36" s="38"/>
      <c r="E36" s="38"/>
      <c r="F36" s="33"/>
      <c r="G36" s="28"/>
      <c r="H36" s="19"/>
      <c r="I36" s="19"/>
      <c r="J36" s="30"/>
      <c r="K36" s="19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</sheetData>
  <sortState ref="B8:L81">
    <sortCondition ref="B8:B81"/>
    <sortCondition ref="C8:C81"/>
  </sortState>
  <mergeCells count="2">
    <mergeCell ref="A28:L28"/>
    <mergeCell ref="A26:K26"/>
  </mergeCells>
  <conditionalFormatting sqref="C27 C8:C25">
    <cfRule type="duplicateValues" dxfId="5" priority="5"/>
  </conditionalFormatting>
  <conditionalFormatting sqref="C8:C27">
    <cfRule type="duplicateValues" dxfId="4" priority="71"/>
  </conditionalFormatting>
  <conditionalFormatting sqref="C7:C27">
    <cfRule type="duplicateValues" dxfId="3" priority="73"/>
    <cfRule type="duplicateValues" dxfId="2" priority="74"/>
  </conditionalFormatting>
  <conditionalFormatting sqref="C7:C27">
    <cfRule type="duplicateValues" dxfId="1" priority="77"/>
  </conditionalFormatting>
  <conditionalFormatting sqref="C7:C27">
    <cfRule type="duplicateValues" dxfId="0" priority="79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28:A30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8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2025-02-09T09:25:38Z</cp:lastPrinted>
  <dcterms:created xsi:type="dcterms:W3CDTF">2010-04-08T11:28:01Z</dcterms:created>
  <dcterms:modified xsi:type="dcterms:W3CDTF">2025-02-09T09:25:56Z</dcterms:modified>
</cp:coreProperties>
</file>