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Invoice!$I$1:$I$17</definedName>
  </definedNames>
  <calcPr calcId="124519"/>
</workbook>
</file>

<file path=xl/calcChain.xml><?xml version="1.0" encoding="utf-8"?>
<calcChain xmlns="http://schemas.openxmlformats.org/spreadsheetml/2006/main">
  <c r="L12" i="1"/>
  <c r="J5"/>
  <c r="L5" s="1"/>
  <c r="J6"/>
  <c r="L6" s="1"/>
  <c r="J7"/>
  <c r="L7" s="1"/>
  <c r="J8"/>
  <c r="J9"/>
  <c r="J10"/>
  <c r="J11"/>
  <c r="L11" s="1"/>
  <c r="J12"/>
  <c r="J13"/>
  <c r="J14"/>
  <c r="J4"/>
  <c r="I8" l="1"/>
  <c r="L8" s="1"/>
  <c r="I9"/>
  <c r="L9" s="1"/>
  <c r="I10"/>
  <c r="L10" s="1"/>
  <c r="I13"/>
  <c r="L13" s="1"/>
  <c r="I14"/>
  <c r="L14" s="1"/>
  <c r="I4"/>
  <c r="L4" s="1"/>
  <c r="L15" s="1"/>
</calcChain>
</file>

<file path=xl/sharedStrings.xml><?xml version="1.0" encoding="utf-8"?>
<sst xmlns="http://schemas.openxmlformats.org/spreadsheetml/2006/main" count="73" uniqueCount="60">
  <si>
    <t>INVOICE
ATC LOGISTICS,,8984191006
GST No:21CHVPB1842D2ZQ</t>
  </si>
  <si>
    <t>Sl No</t>
  </si>
  <si>
    <t>Date</t>
  </si>
  <si>
    <t>Case</t>
  </si>
  <si>
    <t>Weight</t>
  </si>
  <si>
    <t>Rate</t>
  </si>
  <si>
    <t>Ham</t>
  </si>
  <si>
    <t>Lr</t>
  </si>
  <si>
    <t>Amount</t>
  </si>
  <si>
    <t>02/7/2022</t>
  </si>
  <si>
    <t>0142</t>
  </si>
  <si>
    <t>04/7/2022</t>
  </si>
  <si>
    <t>0144</t>
  </si>
  <si>
    <t>05/7/2022</t>
  </si>
  <si>
    <t>0152</t>
  </si>
  <si>
    <t>06/7/2022</t>
  </si>
  <si>
    <t>0160</t>
  </si>
  <si>
    <t>07/7/2022</t>
  </si>
  <si>
    <t>0155</t>
  </si>
  <si>
    <t>0159</t>
  </si>
  <si>
    <t>19/7/2022</t>
  </si>
  <si>
    <t>0196</t>
  </si>
  <si>
    <t>21/7/2022</t>
  </si>
  <si>
    <t>0189</t>
  </si>
  <si>
    <t>22/7/2022</t>
  </si>
  <si>
    <t>0209</t>
  </si>
  <si>
    <t>0206</t>
  </si>
  <si>
    <t>29/7/2022</t>
  </si>
  <si>
    <t>0230</t>
  </si>
  <si>
    <t>Kindly, verify &amp; confirm within 7 days, else GST will be filed by 20th July, 2022. 
GST to be paid by Consignor under Reverse Charge Mechanism(RCM) as per GST.</t>
  </si>
  <si>
    <t>Thanking you for your business.
ATC LOGISTICS</t>
  </si>
  <si>
    <t>BHA00338</t>
  </si>
  <si>
    <t>BHA00339</t>
  </si>
  <si>
    <t>BHA00352</t>
  </si>
  <si>
    <t>BHA00361</t>
  </si>
  <si>
    <t>BHA00364</t>
  </si>
  <si>
    <t>BHA00370</t>
  </si>
  <si>
    <t>BHA00408</t>
  </si>
  <si>
    <t>BHA00418</t>
  </si>
  <si>
    <t>BHA00423</t>
  </si>
  <si>
    <t>BHA00425</t>
  </si>
  <si>
    <t>BHA00466</t>
  </si>
  <si>
    <t xml:space="preserve">LR No </t>
  </si>
  <si>
    <t xml:space="preserve">Invoice No </t>
  </si>
  <si>
    <t>BOLANGIR</t>
  </si>
  <si>
    <t>BARAGARH</t>
  </si>
  <si>
    <t>GODBHAGA</t>
  </si>
  <si>
    <t>ROURKELA</t>
  </si>
  <si>
    <t>JEYPORE</t>
  </si>
  <si>
    <t>NUAPADA</t>
  </si>
  <si>
    <t>GUNUPUR</t>
  </si>
  <si>
    <t>JHARSUGUDA</t>
  </si>
  <si>
    <t>KUCHINDA</t>
  </si>
  <si>
    <t>BBSR</t>
  </si>
  <si>
    <t xml:space="preserve">BIJEPUR </t>
  </si>
  <si>
    <t>DESTINATION</t>
  </si>
  <si>
    <t>FROM</t>
  </si>
  <si>
    <t>(FIFTEEN THOUSAND ONE HUNDRED FOURTY EIGHT RUPEES ONLY)</t>
  </si>
  <si>
    <t>Bill Date:31/07/2022
Bill #:Inv-1678/22-23
Total Amount:15148.00</t>
  </si>
  <si>
    <t xml:space="preserve">MULTIPLEX AGRICARE PRIVATE LTD
Address:LANE NO-06 84, BAPUJI NAGAR,BHUBANESWAR
751009,ODISHA,9861165165
GST No:21AABCM2333E1Z9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</si>
</sst>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7</xdr:col>
      <xdr:colOff>247649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95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%20LOGISTICS%20QUOTATION/MULTIPLEX%20AGRICARE%20PVT%20LTD%20NEW%20R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6">
          <cell r="C26" t="str">
            <v>ANGUL</v>
          </cell>
          <cell r="D26">
            <v>2.35</v>
          </cell>
          <cell r="G26" t="str">
            <v>JEYPORE</v>
          </cell>
          <cell r="H26">
            <v>3.95</v>
          </cell>
        </row>
        <row r="27">
          <cell r="C27" t="str">
            <v>ASKA</v>
          </cell>
          <cell r="D27">
            <v>2.75</v>
          </cell>
          <cell r="G27" t="str">
            <v>JHARSUGUDA</v>
          </cell>
          <cell r="H27">
            <v>2.4499999999999997</v>
          </cell>
        </row>
        <row r="28">
          <cell r="C28" t="str">
            <v>BALASORE</v>
          </cell>
          <cell r="D28">
            <v>2.25</v>
          </cell>
          <cell r="G28" t="str">
            <v>JUNAGARH</v>
          </cell>
          <cell r="H28">
            <v>4.25</v>
          </cell>
        </row>
        <row r="29">
          <cell r="C29" t="str">
            <v>BALIGUDA</v>
          </cell>
          <cell r="D29">
            <v>5.05</v>
          </cell>
          <cell r="G29" t="str">
            <v>KANAKATORA</v>
          </cell>
          <cell r="H29">
            <v>2.4499999999999997</v>
          </cell>
        </row>
        <row r="30">
          <cell r="C30" t="str">
            <v>BALUGAON</v>
          </cell>
          <cell r="D30">
            <v>2.0499999999999998</v>
          </cell>
          <cell r="G30" t="str">
            <v>KANTABANJI</v>
          </cell>
          <cell r="H30">
            <v>3.75</v>
          </cell>
        </row>
        <row r="31">
          <cell r="C31" t="str">
            <v>BARBIL</v>
          </cell>
          <cell r="D31">
            <v>2.95</v>
          </cell>
          <cell r="G31" t="str">
            <v>KEONJHAR</v>
          </cell>
          <cell r="H31">
            <v>2.5499999999999998</v>
          </cell>
        </row>
        <row r="32">
          <cell r="C32" t="str">
            <v>BARGARH</v>
          </cell>
          <cell r="D32">
            <v>2.4499999999999997</v>
          </cell>
          <cell r="G32" t="str">
            <v>KHARIAR ROAD</v>
          </cell>
          <cell r="H32">
            <v>4.25</v>
          </cell>
        </row>
        <row r="33">
          <cell r="C33" t="str">
            <v>BARIPADA</v>
          </cell>
          <cell r="D33">
            <v>2.35</v>
          </cell>
          <cell r="G33" t="str">
            <v>KORAPUT</v>
          </cell>
          <cell r="H33">
            <v>4.25</v>
          </cell>
        </row>
        <row r="34">
          <cell r="C34" t="str">
            <v>BERHAMPUR</v>
          </cell>
          <cell r="D34">
            <v>2.15</v>
          </cell>
          <cell r="G34" t="str">
            <v>KUCHINDA</v>
          </cell>
          <cell r="H34">
            <v>2.35</v>
          </cell>
        </row>
        <row r="35">
          <cell r="C35" t="str">
            <v>BHADRAK</v>
          </cell>
          <cell r="D35">
            <v>2.15</v>
          </cell>
          <cell r="G35" t="str">
            <v>LAIKERA</v>
          </cell>
          <cell r="H35">
            <v>3.75</v>
          </cell>
        </row>
        <row r="36">
          <cell r="C36" t="str">
            <v>BHANJANAGAR</v>
          </cell>
          <cell r="D36">
            <v>2.75</v>
          </cell>
          <cell r="G36" t="str">
            <v>NOWRANGPUR</v>
          </cell>
          <cell r="H36">
            <v>3.95</v>
          </cell>
        </row>
        <row r="37">
          <cell r="C37" t="str">
            <v>BHAWANIPATNA</v>
          </cell>
          <cell r="D37">
            <v>3.75</v>
          </cell>
          <cell r="G37" t="str">
            <v>NUAPADA</v>
          </cell>
          <cell r="H37">
            <v>4.25</v>
          </cell>
        </row>
        <row r="38">
          <cell r="C38" t="str">
            <v>BHEDAN</v>
          </cell>
          <cell r="D38">
            <v>2.4499999999999997</v>
          </cell>
          <cell r="G38" t="str">
            <v>PHULABANI</v>
          </cell>
          <cell r="H38">
            <v>2.4499999999999997</v>
          </cell>
        </row>
        <row r="39">
          <cell r="C39" t="str">
            <v>BIJIPUR</v>
          </cell>
          <cell r="D39">
            <v>2.4499999999999997</v>
          </cell>
          <cell r="G39" t="str">
            <v>RAIRANGPUR</v>
          </cell>
          <cell r="H39">
            <v>2.75</v>
          </cell>
        </row>
        <row r="40">
          <cell r="C40" t="str">
            <v>BOLANGIR</v>
          </cell>
          <cell r="D40">
            <v>2.95</v>
          </cell>
          <cell r="G40" t="str">
            <v>RAJGANGPUR</v>
          </cell>
          <cell r="H40">
            <v>2.75</v>
          </cell>
        </row>
        <row r="41">
          <cell r="C41" t="str">
            <v>BONAIGARH</v>
          </cell>
          <cell r="D41">
            <v>3.75</v>
          </cell>
          <cell r="G41" t="str">
            <v>RAYAGADA</v>
          </cell>
          <cell r="H41">
            <v>2.95</v>
          </cell>
        </row>
        <row r="42">
          <cell r="C42" t="str">
            <v>BOUDH</v>
          </cell>
          <cell r="D42">
            <v>2.4499999999999997</v>
          </cell>
          <cell r="G42" t="str">
            <v>ROURKELA</v>
          </cell>
          <cell r="H42">
            <v>2.4499999999999997</v>
          </cell>
        </row>
        <row r="43">
          <cell r="C43" t="str">
            <v>BRAHMAGIRI</v>
          </cell>
          <cell r="D43">
            <v>2.5499999999999998</v>
          </cell>
          <cell r="G43" t="str">
            <v>SAMBALPUR</v>
          </cell>
          <cell r="H43">
            <v>2.35</v>
          </cell>
        </row>
        <row r="44">
          <cell r="C44" t="str">
            <v>CHAMPUA</v>
          </cell>
          <cell r="D44">
            <v>3.75</v>
          </cell>
          <cell r="G44" t="str">
            <v>SIMILIGUDA</v>
          </cell>
          <cell r="H44">
            <v>4.25</v>
          </cell>
        </row>
        <row r="45">
          <cell r="C45" t="str">
            <v>DHARAMGARH</v>
          </cell>
          <cell r="D45">
            <v>4.25</v>
          </cell>
          <cell r="G45" t="str">
            <v>SUNDARGARH</v>
          </cell>
          <cell r="H45">
            <v>2.75</v>
          </cell>
        </row>
        <row r="46">
          <cell r="C46" t="str">
            <v>DHENKANAL</v>
          </cell>
          <cell r="D46">
            <v>2.25</v>
          </cell>
          <cell r="G46" t="str">
            <v>TALCHER</v>
          </cell>
          <cell r="H46">
            <v>2.25</v>
          </cell>
        </row>
        <row r="47">
          <cell r="C47" t="str">
            <v>GHASIPUR</v>
          </cell>
          <cell r="D47">
            <v>4.25</v>
          </cell>
          <cell r="G47" t="str">
            <v>UMERKOT</v>
          </cell>
          <cell r="H47">
            <v>4.55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Q13" activeCellId="1" sqref="O3 Q13"/>
    </sheetView>
  </sheetViews>
  <sheetFormatPr defaultRowHeight="15"/>
  <cols>
    <col min="1" max="1" width="5.5703125" style="1" bestFit="1" customWidth="1"/>
    <col min="2" max="3" width="9.7109375" style="1" bestFit="1" customWidth="1"/>
    <col min="4" max="4" width="6.28515625" style="1" bestFit="1" customWidth="1"/>
    <col min="5" max="5" width="14" style="1" customWidth="1"/>
    <col min="6" max="6" width="10.42578125" style="1" bestFit="1" customWidth="1"/>
    <col min="7" max="7" width="5.140625" style="1" bestFit="1" customWidth="1"/>
    <col min="8" max="8" width="7.5703125" style="1" bestFit="1" customWidth="1"/>
    <col min="9" max="10" width="7.140625" style="2" customWidth="1"/>
    <col min="11" max="11" width="6.28515625" style="2" customWidth="1"/>
    <col min="12" max="12" width="9.710937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9"/>
      <c r="L1" s="19"/>
    </row>
    <row r="2" spans="1:12" ht="72.75" customHeight="1">
      <c r="A2" s="20" t="s">
        <v>59</v>
      </c>
      <c r="B2" s="21"/>
      <c r="C2" s="21"/>
      <c r="D2" s="21"/>
      <c r="E2" s="21"/>
      <c r="F2" s="21"/>
      <c r="G2" s="21"/>
      <c r="H2" s="21"/>
      <c r="I2" s="22"/>
      <c r="J2" s="18" t="s">
        <v>58</v>
      </c>
      <c r="K2" s="18"/>
      <c r="L2" s="18"/>
    </row>
    <row r="3" spans="1:12" s="3" customFormat="1" ht="30">
      <c r="A3" s="5" t="s">
        <v>1</v>
      </c>
      <c r="B3" s="5" t="s">
        <v>2</v>
      </c>
      <c r="C3" s="5" t="s">
        <v>42</v>
      </c>
      <c r="D3" s="5" t="s">
        <v>56</v>
      </c>
      <c r="E3" s="5" t="s">
        <v>55</v>
      </c>
      <c r="F3" s="5" t="s">
        <v>43</v>
      </c>
      <c r="G3" s="5" t="s">
        <v>3</v>
      </c>
      <c r="H3" s="5" t="s">
        <v>4</v>
      </c>
      <c r="I3" s="7" t="s">
        <v>5</v>
      </c>
      <c r="J3" s="7" t="s">
        <v>6</v>
      </c>
      <c r="K3" s="7" t="s">
        <v>7</v>
      </c>
      <c r="L3" s="7" t="s">
        <v>8</v>
      </c>
    </row>
    <row r="4" spans="1:12">
      <c r="A4" s="4">
        <v>1</v>
      </c>
      <c r="B4" s="4" t="s">
        <v>9</v>
      </c>
      <c r="C4" s="4" t="s">
        <v>31</v>
      </c>
      <c r="D4" s="10" t="s">
        <v>53</v>
      </c>
      <c r="E4" s="4" t="s">
        <v>44</v>
      </c>
      <c r="F4" s="4" t="s">
        <v>10</v>
      </c>
      <c r="G4" s="4">
        <v>5</v>
      </c>
      <c r="H4" s="4">
        <v>50</v>
      </c>
      <c r="I4" s="6">
        <f>VLOOKUP(E4,[1]Sheet1!$C$26:$D$47,2,FALSE)</f>
        <v>2.95</v>
      </c>
      <c r="J4" s="6">
        <f>G4*2</f>
        <v>10</v>
      </c>
      <c r="K4" s="6">
        <v>45</v>
      </c>
      <c r="L4" s="6">
        <f>H4*I4+J4+K4</f>
        <v>202.5</v>
      </c>
    </row>
    <row r="5" spans="1:12">
      <c r="A5" s="4">
        <v>2</v>
      </c>
      <c r="B5" s="4" t="s">
        <v>11</v>
      </c>
      <c r="C5" s="4" t="s">
        <v>32</v>
      </c>
      <c r="D5" s="10" t="s">
        <v>53</v>
      </c>
      <c r="E5" s="10" t="s">
        <v>54</v>
      </c>
      <c r="F5" s="4" t="s">
        <v>12</v>
      </c>
      <c r="G5" s="4">
        <v>19</v>
      </c>
      <c r="H5" s="4">
        <v>200</v>
      </c>
      <c r="I5" s="6">
        <v>2.4500000000000002</v>
      </c>
      <c r="J5" s="6">
        <f t="shared" ref="J5:J14" si="0">G5*2</f>
        <v>38</v>
      </c>
      <c r="K5" s="6">
        <v>45</v>
      </c>
      <c r="L5" s="6">
        <f t="shared" ref="L5:L14" si="1">H5*I5+J5+K5</f>
        <v>573</v>
      </c>
    </row>
    <row r="6" spans="1:12">
      <c r="A6" s="4">
        <v>3</v>
      </c>
      <c r="B6" s="4" t="s">
        <v>13</v>
      </c>
      <c r="C6" s="4" t="s">
        <v>33</v>
      </c>
      <c r="D6" s="10" t="s">
        <v>53</v>
      </c>
      <c r="E6" s="4" t="s">
        <v>45</v>
      </c>
      <c r="F6" s="4" t="s">
        <v>14</v>
      </c>
      <c r="G6" s="4">
        <v>10</v>
      </c>
      <c r="H6" s="4">
        <v>150</v>
      </c>
      <c r="I6" s="6">
        <v>2.4500000000000002</v>
      </c>
      <c r="J6" s="6">
        <f t="shared" si="0"/>
        <v>20</v>
      </c>
      <c r="K6" s="6">
        <v>45</v>
      </c>
      <c r="L6" s="6">
        <f t="shared" si="1"/>
        <v>432.5</v>
      </c>
    </row>
    <row r="7" spans="1:12">
      <c r="A7" s="4">
        <v>4</v>
      </c>
      <c r="B7" s="4" t="s">
        <v>15</v>
      </c>
      <c r="C7" s="4" t="s">
        <v>34</v>
      </c>
      <c r="D7" s="10" t="s">
        <v>53</v>
      </c>
      <c r="E7" s="4" t="s">
        <v>46</v>
      </c>
      <c r="F7" s="4" t="s">
        <v>16</v>
      </c>
      <c r="G7" s="4">
        <v>52</v>
      </c>
      <c r="H7" s="4">
        <v>1020</v>
      </c>
      <c r="I7" s="6">
        <v>2.4500000000000002</v>
      </c>
      <c r="J7" s="6">
        <f t="shared" si="0"/>
        <v>104</v>
      </c>
      <c r="K7" s="6">
        <v>45</v>
      </c>
      <c r="L7" s="6">
        <f t="shared" si="1"/>
        <v>2648</v>
      </c>
    </row>
    <row r="8" spans="1:12">
      <c r="A8" s="4">
        <v>5</v>
      </c>
      <c r="B8" s="4" t="s">
        <v>17</v>
      </c>
      <c r="C8" s="4" t="s">
        <v>35</v>
      </c>
      <c r="D8" s="10" t="s">
        <v>53</v>
      </c>
      <c r="E8" s="4" t="s">
        <v>47</v>
      </c>
      <c r="F8" s="4" t="s">
        <v>18</v>
      </c>
      <c r="G8" s="4">
        <v>50</v>
      </c>
      <c r="H8" s="4">
        <v>1000</v>
      </c>
      <c r="I8" s="6">
        <f>VLOOKUP(E8,[1]Sheet1!$G$26:$H$47,2,FALSE)</f>
        <v>2.4499999999999997</v>
      </c>
      <c r="J8" s="6">
        <f t="shared" si="0"/>
        <v>100</v>
      </c>
      <c r="K8" s="6">
        <v>45</v>
      </c>
      <c r="L8" s="6">
        <f t="shared" si="1"/>
        <v>2594.9999999999995</v>
      </c>
    </row>
    <row r="9" spans="1:12">
      <c r="A9" s="4">
        <v>6</v>
      </c>
      <c r="B9" s="4" t="s">
        <v>17</v>
      </c>
      <c r="C9" s="4" t="s">
        <v>36</v>
      </c>
      <c r="D9" s="10" t="s">
        <v>53</v>
      </c>
      <c r="E9" s="4" t="s">
        <v>48</v>
      </c>
      <c r="F9" s="4" t="s">
        <v>19</v>
      </c>
      <c r="G9" s="4">
        <v>20</v>
      </c>
      <c r="H9" s="4">
        <v>200</v>
      </c>
      <c r="I9" s="6">
        <f>VLOOKUP(E9,[1]Sheet1!$G$26:$H$47,2,FALSE)</f>
        <v>3.95</v>
      </c>
      <c r="J9" s="6">
        <f t="shared" si="0"/>
        <v>40</v>
      </c>
      <c r="K9" s="6">
        <v>45</v>
      </c>
      <c r="L9" s="6">
        <f t="shared" si="1"/>
        <v>875</v>
      </c>
    </row>
    <row r="10" spans="1:12">
      <c r="A10" s="4">
        <v>7</v>
      </c>
      <c r="B10" s="4" t="s">
        <v>20</v>
      </c>
      <c r="C10" s="4" t="s">
        <v>37</v>
      </c>
      <c r="D10" s="10" t="s">
        <v>53</v>
      </c>
      <c r="E10" s="4" t="s">
        <v>49</v>
      </c>
      <c r="F10" s="4" t="s">
        <v>21</v>
      </c>
      <c r="G10" s="4">
        <v>50</v>
      </c>
      <c r="H10" s="4">
        <v>1000</v>
      </c>
      <c r="I10" s="6">
        <f>VLOOKUP(E10,[1]Sheet1!$G$26:$H$47,2,FALSE)</f>
        <v>4.25</v>
      </c>
      <c r="J10" s="6">
        <f t="shared" si="0"/>
        <v>100</v>
      </c>
      <c r="K10" s="6">
        <v>45</v>
      </c>
      <c r="L10" s="6">
        <f t="shared" si="1"/>
        <v>4395</v>
      </c>
    </row>
    <row r="11" spans="1:12">
      <c r="A11" s="4">
        <v>8</v>
      </c>
      <c r="B11" s="4" t="s">
        <v>22</v>
      </c>
      <c r="C11" s="4" t="s">
        <v>38</v>
      </c>
      <c r="D11" s="10" t="s">
        <v>53</v>
      </c>
      <c r="E11" s="4" t="s">
        <v>45</v>
      </c>
      <c r="F11" s="4" t="s">
        <v>23</v>
      </c>
      <c r="G11" s="4">
        <v>2</v>
      </c>
      <c r="H11" s="4">
        <v>20</v>
      </c>
      <c r="I11" s="6">
        <v>2.4500000000000002</v>
      </c>
      <c r="J11" s="6">
        <f t="shared" si="0"/>
        <v>4</v>
      </c>
      <c r="K11" s="6">
        <v>45</v>
      </c>
      <c r="L11" s="6">
        <f t="shared" si="1"/>
        <v>98</v>
      </c>
    </row>
    <row r="12" spans="1:12">
      <c r="A12" s="4">
        <v>9</v>
      </c>
      <c r="B12" s="4" t="s">
        <v>24</v>
      </c>
      <c r="C12" s="4" t="s">
        <v>39</v>
      </c>
      <c r="D12" s="10" t="s">
        <v>53</v>
      </c>
      <c r="E12" s="4" t="s">
        <v>50</v>
      </c>
      <c r="F12" s="4" t="s">
        <v>25</v>
      </c>
      <c r="G12" s="4">
        <v>4</v>
      </c>
      <c r="H12" s="4">
        <v>50</v>
      </c>
      <c r="I12" s="6">
        <v>3.05</v>
      </c>
      <c r="J12" s="6">
        <f t="shared" si="0"/>
        <v>8</v>
      </c>
      <c r="K12" s="6">
        <v>45</v>
      </c>
      <c r="L12" s="6">
        <f t="shared" si="1"/>
        <v>205.5</v>
      </c>
    </row>
    <row r="13" spans="1:12">
      <c r="A13" s="4">
        <v>10</v>
      </c>
      <c r="B13" s="4" t="s">
        <v>24</v>
      </c>
      <c r="C13" s="4" t="s">
        <v>40</v>
      </c>
      <c r="D13" s="10" t="s">
        <v>53</v>
      </c>
      <c r="E13" s="4" t="s">
        <v>51</v>
      </c>
      <c r="F13" s="4" t="s">
        <v>26</v>
      </c>
      <c r="G13" s="4">
        <v>22</v>
      </c>
      <c r="H13" s="4">
        <v>220</v>
      </c>
      <c r="I13" s="6">
        <f>VLOOKUP(E13,[1]Sheet1!$G$26:$H$47,2,FALSE)</f>
        <v>2.4499999999999997</v>
      </c>
      <c r="J13" s="6">
        <f t="shared" si="0"/>
        <v>44</v>
      </c>
      <c r="K13" s="6">
        <v>45</v>
      </c>
      <c r="L13" s="6">
        <f t="shared" si="1"/>
        <v>627.99999999999989</v>
      </c>
    </row>
    <row r="14" spans="1:12">
      <c r="A14" s="4">
        <v>11</v>
      </c>
      <c r="B14" s="4" t="s">
        <v>27</v>
      </c>
      <c r="C14" s="4" t="s">
        <v>41</v>
      </c>
      <c r="D14" s="10" t="s">
        <v>53</v>
      </c>
      <c r="E14" s="4" t="s">
        <v>52</v>
      </c>
      <c r="F14" s="4" t="s">
        <v>28</v>
      </c>
      <c r="G14" s="4">
        <v>50</v>
      </c>
      <c r="H14" s="4">
        <v>1000</v>
      </c>
      <c r="I14" s="6">
        <f>VLOOKUP(E14,[1]Sheet1!$G$26:$H$47,2,FALSE)</f>
        <v>2.35</v>
      </c>
      <c r="J14" s="6">
        <f t="shared" si="0"/>
        <v>100</v>
      </c>
      <c r="K14" s="6">
        <v>45</v>
      </c>
      <c r="L14" s="6">
        <f t="shared" si="1"/>
        <v>2495</v>
      </c>
    </row>
    <row r="15" spans="1:12" s="3" customFormat="1">
      <c r="A15" s="11" t="s">
        <v>57</v>
      </c>
      <c r="B15" s="12"/>
      <c r="C15" s="12"/>
      <c r="D15" s="12"/>
      <c r="E15" s="12"/>
      <c r="F15" s="12"/>
      <c r="G15" s="12"/>
      <c r="H15" s="12"/>
      <c r="I15" s="13"/>
      <c r="J15" s="13"/>
      <c r="K15" s="14"/>
      <c r="L15" s="7">
        <f>ROUND(SUM(L4:L14),0)</f>
        <v>15148</v>
      </c>
    </row>
    <row r="16" spans="1:12" s="3" customFormat="1" ht="30" customHeight="1">
      <c r="A16" s="8" t="s">
        <v>29</v>
      </c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</row>
    <row r="17" spans="1:12" s="3" customFormat="1" ht="30" customHeight="1">
      <c r="A17" s="8" t="s">
        <v>30</v>
      </c>
      <c r="B17" s="8"/>
      <c r="C17" s="8"/>
      <c r="D17" s="8"/>
      <c r="E17" s="8"/>
      <c r="F17" s="8"/>
      <c r="G17" s="8"/>
      <c r="H17" s="8"/>
      <c r="I17" s="9"/>
      <c r="J17" s="9"/>
      <c r="K17" s="9"/>
      <c r="L17" s="9"/>
    </row>
  </sheetData>
  <mergeCells count="7">
    <mergeCell ref="A15:K15"/>
    <mergeCell ref="A16:L16"/>
    <mergeCell ref="A17:L17"/>
    <mergeCell ref="A2:I2"/>
    <mergeCell ref="J1:L1"/>
    <mergeCell ref="J2:L2"/>
    <mergeCell ref="A1:I1"/>
  </mergeCells>
  <pageMargins left="0.28999999999999998" right="0.1400000000000000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2022-08-08T03:59:34Z</cp:lastPrinted>
  <dcterms:created xsi:type="dcterms:W3CDTF">2022-08-08T03:59:53Z</dcterms:created>
  <dcterms:modified xsi:type="dcterms:W3CDTF">2022-08-08T03:59:56Z</dcterms:modified>
</cp:coreProperties>
</file>