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0" i="1"/>
  <c r="G41"/>
  <c r="L7"/>
  <c r="L8"/>
  <c r="L13"/>
  <c r="L14"/>
  <c r="L18"/>
  <c r="L25"/>
  <c r="L27"/>
  <c r="L34"/>
  <c r="L37"/>
  <c r="J5"/>
  <c r="J6"/>
  <c r="J7"/>
  <c r="J8"/>
  <c r="J9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4"/>
  <c r="L11"/>
  <c r="H23"/>
  <c r="L23"/>
  <c r="H36"/>
  <c r="L36" s="1"/>
  <c r="L32"/>
  <c r="L6"/>
  <c r="H32"/>
  <c r="L10"/>
  <c r="H28"/>
  <c r="L28"/>
  <c r="L4"/>
  <c r="L17"/>
  <c r="L20"/>
  <c r="L5"/>
  <c r="H24"/>
  <c r="L24"/>
  <c r="L15"/>
  <c r="H20"/>
  <c r="H26"/>
  <c r="L26"/>
  <c r="L19"/>
  <c r="H19"/>
  <c r="H5"/>
  <c r="H12"/>
  <c r="L12"/>
  <c r="H29"/>
  <c r="L29"/>
  <c r="L9"/>
  <c r="H9"/>
  <c r="H4"/>
  <c r="H30"/>
  <c r="L30"/>
  <c r="H31"/>
  <c r="L31"/>
  <c r="H17"/>
  <c r="H33"/>
  <c r="L33"/>
  <c r="H6"/>
  <c r="H22"/>
  <c r="L22"/>
  <c r="H35"/>
  <c r="L35"/>
  <c r="H10"/>
  <c r="H16"/>
  <c r="L16"/>
  <c r="H15"/>
  <c r="H21"/>
  <c r="L21"/>
</calcChain>
</file>

<file path=xl/sharedStrings.xml><?xml version="1.0" encoding="utf-8"?>
<sst xmlns="http://schemas.openxmlformats.org/spreadsheetml/2006/main" count="187" uniqueCount="115">
  <si>
    <t>03/4/2026</t>
  </si>
  <si>
    <t>2</t>
  </si>
  <si>
    <t>04/4/2026</t>
  </si>
  <si>
    <t>23</t>
  </si>
  <si>
    <t>10/4/2026</t>
  </si>
  <si>
    <t>36</t>
  </si>
  <si>
    <t>09/4/2026</t>
  </si>
  <si>
    <t>37</t>
  </si>
  <si>
    <t>18/4/2026</t>
  </si>
  <si>
    <t>76</t>
  </si>
  <si>
    <t>75</t>
  </si>
  <si>
    <t>22/4/2026</t>
  </si>
  <si>
    <t>89</t>
  </si>
  <si>
    <t>88</t>
  </si>
  <si>
    <t>94</t>
  </si>
  <si>
    <t>23/4/2026</t>
  </si>
  <si>
    <t>90</t>
  </si>
  <si>
    <t>25/4/2026</t>
  </si>
  <si>
    <t>103</t>
  </si>
  <si>
    <t>95</t>
  </si>
  <si>
    <t>29/4/2026</t>
  </si>
  <si>
    <t>112</t>
  </si>
  <si>
    <t>1</t>
  </si>
  <si>
    <t>17</t>
  </si>
  <si>
    <t>16</t>
  </si>
  <si>
    <t>21</t>
  </si>
  <si>
    <t>06/4/2026</t>
  </si>
  <si>
    <t>25</t>
  </si>
  <si>
    <t>08/4/2026</t>
  </si>
  <si>
    <t>33</t>
  </si>
  <si>
    <t>30</t>
  </si>
  <si>
    <t>11/4/2026</t>
  </si>
  <si>
    <t>41</t>
  </si>
  <si>
    <t>12/4/2026</t>
  </si>
  <si>
    <t>40</t>
  </si>
  <si>
    <t>14/4/2026</t>
  </si>
  <si>
    <t>56</t>
  </si>
  <si>
    <t>62</t>
  </si>
  <si>
    <t>15/4/2026</t>
  </si>
  <si>
    <t>17/4/2026</t>
  </si>
  <si>
    <t>74</t>
  </si>
  <si>
    <t>20/4/2026</t>
  </si>
  <si>
    <t>79</t>
  </si>
  <si>
    <t>93</t>
  </si>
  <si>
    <t>91</t>
  </si>
  <si>
    <t>99</t>
  </si>
  <si>
    <t>106</t>
  </si>
  <si>
    <t>61</t>
  </si>
  <si>
    <t>58</t>
  </si>
  <si>
    <t>59</t>
  </si>
  <si>
    <t>JEYPORE</t>
  </si>
  <si>
    <t>JALESWAR</t>
  </si>
  <si>
    <t>BALASORE</t>
  </si>
  <si>
    <t>BARIPADA</t>
  </si>
  <si>
    <t>ANGUL</t>
  </si>
  <si>
    <t>PURI</t>
  </si>
  <si>
    <t>NIMAPARA</t>
  </si>
  <si>
    <t>JAJPUR TOWN</t>
  </si>
  <si>
    <t>JATNI</t>
  </si>
  <si>
    <t>BHUBANESWAR</t>
  </si>
  <si>
    <t>BALICHANDRAPUR</t>
  </si>
  <si>
    <t>KENDRAPARA</t>
  </si>
  <si>
    <t>CTC</t>
  </si>
  <si>
    <t>DO/0001</t>
  </si>
  <si>
    <t>DO/0002</t>
  </si>
  <si>
    <t>DO/0003</t>
  </si>
  <si>
    <t>DO/0005</t>
  </si>
  <si>
    <t>DO/0006</t>
  </si>
  <si>
    <t>DO/0007</t>
  </si>
  <si>
    <t>DO/0009</t>
  </si>
  <si>
    <t>DO/0011</t>
  </si>
  <si>
    <t>DO/0012</t>
  </si>
  <si>
    <t>DO/0013</t>
  </si>
  <si>
    <t>DO/0015</t>
  </si>
  <si>
    <t>DO/0017</t>
  </si>
  <si>
    <t>DO/0019</t>
  </si>
  <si>
    <t>DO/0021</t>
  </si>
  <si>
    <t>DO/0022</t>
  </si>
  <si>
    <t>DO/0023</t>
  </si>
  <si>
    <t>DO/0025</t>
  </si>
  <si>
    <t>CH/00037</t>
  </si>
  <si>
    <t>CH/00065</t>
  </si>
  <si>
    <t>CH/00106</t>
  </si>
  <si>
    <t>CH/00113</t>
  </si>
  <si>
    <t>CH/00211</t>
  </si>
  <si>
    <t>CH/00212</t>
  </si>
  <si>
    <t>CH/00258</t>
  </si>
  <si>
    <t>CH/00259</t>
  </si>
  <si>
    <t>CH/00274</t>
  </si>
  <si>
    <t>CH/00275</t>
  </si>
  <si>
    <t>CH/00305</t>
  </si>
  <si>
    <t>CH/00350</t>
  </si>
  <si>
    <t>CH/00352</t>
  </si>
  <si>
    <t>JAA/00135</t>
  </si>
  <si>
    <t>JAA/00137</t>
  </si>
  <si>
    <t>JAA/00175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</si>
  <si>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</si>
  <si>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</si>
  <si>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</si>
  <si>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</si>
  <si>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</si>
  <si>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</si>
  <si>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</si>
  <si>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</si>
  <si>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</si>
  <si>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</si>
  <si>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</si>
  <si>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</si>
  <si>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</si>
  <si>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KALINGA TRADERS 
Address:NARAYAN MISHRA LANE 585/A/4 MAHATAB ROADARUNODAYA MARKET,9437054266
GST No:21ABCPM1797K2ZJ
</t>
  </si>
  <si>
    <t>Kindly, verify &amp; confirm within 7 days, else GST will be filed by 20th FEB,2026
GST to be paid by Consignor under Reverse Charge Mechanism(RCM) as per GST.</t>
  </si>
  <si>
    <t>Thanking you for your business.
ATC LOGISTICS</t>
  </si>
  <si>
    <t>DO/1</t>
  </si>
  <si>
    <t>(RUPEES FOURTY NINE THOUSAND SIX HUNDRED SIXTY FIVE ONLY)</t>
  </si>
  <si>
    <t>Bill Date: 30/04/2026
Bill NO : 337
Total Amount : 49665.00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</si>
</sst>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7</xdr:col>
      <xdr:colOff>209550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38100"/>
          <a:ext cx="393382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108</v>
      </c>
      <c r="J1" s="19"/>
      <c r="K1" s="19"/>
      <c r="L1" s="19"/>
    </row>
    <row r="2" spans="1:12" s="1" customFormat="1" ht="72" customHeight="1">
      <c r="A2" s="16" t="s">
        <v>109</v>
      </c>
      <c r="B2" s="17"/>
      <c r="C2" s="17"/>
      <c r="D2" s="17"/>
      <c r="E2" s="17"/>
      <c r="F2" s="17"/>
      <c r="G2" s="17"/>
      <c r="H2" s="18"/>
      <c r="I2" s="19" t="s">
        <v>114</v>
      </c>
      <c r="J2" s="19"/>
      <c r="K2" s="19"/>
      <c r="L2" s="19"/>
    </row>
    <row r="3" spans="1:12" s="6" customFormat="1">
      <c r="A3" s="5" t="s">
        <v>96</v>
      </c>
      <c r="B3" s="5" t="s">
        <v>97</v>
      </c>
      <c r="C3" s="5" t="s">
        <v>98</v>
      </c>
      <c r="D3" s="5" t="s">
        <v>99</v>
      </c>
      <c r="E3" s="5" t="s">
        <v>100</v>
      </c>
      <c r="F3" s="5" t="s">
        <v>101</v>
      </c>
      <c r="G3" s="5" t="s">
        <v>102</v>
      </c>
      <c r="H3" s="5" t="s">
        <v>103</v>
      </c>
      <c r="I3" s="5" t="s">
        <v>104</v>
      </c>
      <c r="J3" s="5" t="s">
        <v>105</v>
      </c>
      <c r="K3" s="5" t="s">
        <v>106</v>
      </c>
      <c r="L3" s="5" t="s">
        <v>107</v>
      </c>
    </row>
    <row r="4" spans="1:12">
      <c r="A4" s="3">
        <v>1</v>
      </c>
      <c r="B4" s="3" t="s">
        <v>0</v>
      </c>
      <c r="C4" s="3" t="s">
        <v>80</v>
      </c>
      <c r="D4" s="3" t="s">
        <v>1</v>
      </c>
      <c r="E4" s="4" t="s">
        <v>62</v>
      </c>
      <c r="F4" s="3" t="s">
        <v>50</v>
      </c>
      <c r="G4" s="3">
        <v>10</v>
      </c>
      <c r="H4" s="7">
        <f ca="1">VLOOKUP(F4,Consignment!$F$4:$H$26,3,FALSE)</f>
        <v>75</v>
      </c>
      <c r="I4" s="7">
        <v>0</v>
      </c>
      <c r="J4" s="7">
        <f>G4*10</f>
        <v>100</v>
      </c>
      <c r="K4" s="7">
        <v>25</v>
      </c>
      <c r="L4" s="7">
        <f ca="1">G4*H4+I4+J4+K4</f>
        <v>875</v>
      </c>
    </row>
    <row r="5" spans="1:12">
      <c r="A5" s="3">
        <v>2</v>
      </c>
      <c r="B5" s="3" t="s">
        <v>0</v>
      </c>
      <c r="C5" s="3" t="s">
        <v>63</v>
      </c>
      <c r="D5" s="3" t="s">
        <v>22</v>
      </c>
      <c r="E5" s="4" t="s">
        <v>62</v>
      </c>
      <c r="F5" s="3" t="s">
        <v>55</v>
      </c>
      <c r="G5" s="3">
        <v>41</v>
      </c>
      <c r="H5" s="7">
        <f ca="1">VLOOKUP(F5,Consignment!$F$4:$H$26,3,FALSE)</f>
        <v>65</v>
      </c>
      <c r="I5" s="7">
        <v>0</v>
      </c>
      <c r="J5" s="7">
        <f t="shared" ref="J5:J37" si="0">G5*10</f>
        <v>410</v>
      </c>
      <c r="K5" s="7">
        <v>25</v>
      </c>
      <c r="L5" s="7">
        <f t="shared" ref="L5:L37" ca="1" si="1">G5*H5+I5+J5+K5</f>
        <v>3100</v>
      </c>
    </row>
    <row r="6" spans="1:12">
      <c r="A6" s="3">
        <v>3</v>
      </c>
      <c r="B6" s="3" t="s">
        <v>2</v>
      </c>
      <c r="C6" s="3" t="s">
        <v>81</v>
      </c>
      <c r="D6" s="3" t="s">
        <v>3</v>
      </c>
      <c r="E6" s="4" t="s">
        <v>62</v>
      </c>
      <c r="F6" s="3" t="s">
        <v>51</v>
      </c>
      <c r="G6" s="3">
        <v>8</v>
      </c>
      <c r="H6" s="7">
        <f ca="1">VLOOKUP(F6,Consignment!$F$4:$H$26,3,FALSE)</f>
        <v>75</v>
      </c>
      <c r="I6" s="7">
        <v>0</v>
      </c>
      <c r="J6" s="7">
        <f t="shared" si="0"/>
        <v>80</v>
      </c>
      <c r="K6" s="7">
        <v>25</v>
      </c>
      <c r="L6" s="7">
        <f t="shared" ca="1" si="1"/>
        <v>705</v>
      </c>
    </row>
    <row r="7" spans="1:12">
      <c r="A7" s="3">
        <v>4</v>
      </c>
      <c r="B7" s="3" t="s">
        <v>2</v>
      </c>
      <c r="C7" s="3" t="s">
        <v>64</v>
      </c>
      <c r="D7" s="3" t="s">
        <v>23</v>
      </c>
      <c r="E7" s="4" t="s">
        <v>62</v>
      </c>
      <c r="F7" s="3" t="s">
        <v>56</v>
      </c>
      <c r="G7" s="3">
        <v>4</v>
      </c>
      <c r="H7" s="7">
        <v>65</v>
      </c>
      <c r="I7" s="7">
        <v>0</v>
      </c>
      <c r="J7" s="7">
        <f t="shared" si="0"/>
        <v>40</v>
      </c>
      <c r="K7" s="7">
        <v>25</v>
      </c>
      <c r="L7" s="7">
        <f t="shared" si="1"/>
        <v>325</v>
      </c>
    </row>
    <row r="8" spans="1:12">
      <c r="A8" s="3">
        <v>5</v>
      </c>
      <c r="B8" s="3" t="s">
        <v>2</v>
      </c>
      <c r="C8" s="3" t="s">
        <v>65</v>
      </c>
      <c r="D8" s="3" t="s">
        <v>24</v>
      </c>
      <c r="E8" s="4" t="s">
        <v>62</v>
      </c>
      <c r="F8" s="3" t="s">
        <v>56</v>
      </c>
      <c r="G8" s="3">
        <v>24</v>
      </c>
      <c r="H8" s="7">
        <v>65</v>
      </c>
      <c r="I8" s="7">
        <v>0</v>
      </c>
      <c r="J8" s="7">
        <f t="shared" si="0"/>
        <v>240</v>
      </c>
      <c r="K8" s="7">
        <v>25</v>
      </c>
      <c r="L8" s="7">
        <f t="shared" si="1"/>
        <v>1825</v>
      </c>
    </row>
    <row r="9" spans="1:12">
      <c r="A9" s="3">
        <v>6</v>
      </c>
      <c r="B9" s="3" t="s">
        <v>2</v>
      </c>
      <c r="C9" s="3" t="s">
        <v>66</v>
      </c>
      <c r="D9" s="3" t="s">
        <v>25</v>
      </c>
      <c r="E9" s="4" t="s">
        <v>62</v>
      </c>
      <c r="F9" s="3" t="s">
        <v>57</v>
      </c>
      <c r="G9" s="3">
        <v>22</v>
      </c>
      <c r="H9" s="7">
        <f ca="1">VLOOKUP(F9,Consignment!$F$4:$H$26,3,FALSE)</f>
        <v>65</v>
      </c>
      <c r="I9" s="7">
        <v>0</v>
      </c>
      <c r="J9" s="7">
        <f t="shared" si="0"/>
        <v>220</v>
      </c>
      <c r="K9" s="7">
        <v>25</v>
      </c>
      <c r="L9" s="7">
        <f t="shared" ca="1" si="1"/>
        <v>1675</v>
      </c>
    </row>
    <row r="10" spans="1:12">
      <c r="A10" s="3">
        <v>7</v>
      </c>
      <c r="B10" s="3" t="s">
        <v>26</v>
      </c>
      <c r="C10" s="3" t="s">
        <v>67</v>
      </c>
      <c r="D10" s="3" t="s">
        <v>27</v>
      </c>
      <c r="E10" s="4" t="s">
        <v>62</v>
      </c>
      <c r="F10" s="3" t="s">
        <v>58</v>
      </c>
      <c r="G10" s="3">
        <v>4</v>
      </c>
      <c r="H10" s="7">
        <f ca="1">VLOOKUP(F10,Consignment!$F$4:$H$26,3,FALSE)</f>
        <v>65</v>
      </c>
      <c r="I10" s="7">
        <v>0</v>
      </c>
      <c r="J10" s="7">
        <f t="shared" ref="J10" si="2">G10*10</f>
        <v>40</v>
      </c>
      <c r="K10" s="7">
        <v>25</v>
      </c>
      <c r="L10" s="7">
        <f t="shared" ref="L10" ca="1" si="3">G10*H10+I10+J10+K10</f>
        <v>325</v>
      </c>
    </row>
    <row r="11" spans="1:12">
      <c r="A11" s="3">
        <v>8</v>
      </c>
      <c r="B11" s="20" t="s">
        <v>26</v>
      </c>
      <c r="C11" s="20" t="s">
        <v>112</v>
      </c>
      <c r="D11" s="20">
        <v>28</v>
      </c>
      <c r="E11" s="4" t="s">
        <v>62</v>
      </c>
      <c r="F11" s="3" t="s">
        <v>61</v>
      </c>
      <c r="G11" s="3">
        <v>32</v>
      </c>
      <c r="H11" s="7">
        <v>55</v>
      </c>
      <c r="I11" s="7">
        <v>0</v>
      </c>
      <c r="J11" s="7">
        <f t="shared" si="0"/>
        <v>320</v>
      </c>
      <c r="K11" s="7">
        <v>25</v>
      </c>
      <c r="L11" s="7">
        <f t="shared" si="1"/>
        <v>2105</v>
      </c>
    </row>
    <row r="12" spans="1:12">
      <c r="A12" s="3">
        <v>9</v>
      </c>
      <c r="B12" s="3" t="s">
        <v>28</v>
      </c>
      <c r="C12" s="3" t="s">
        <v>68</v>
      </c>
      <c r="D12" s="3" t="s">
        <v>29</v>
      </c>
      <c r="E12" s="4" t="s">
        <v>62</v>
      </c>
      <c r="F12" s="3" t="s">
        <v>55</v>
      </c>
      <c r="G12" s="3">
        <v>35</v>
      </c>
      <c r="H12" s="7">
        <f ca="1">VLOOKUP(F12,Consignment!$F$4:$H$26,3,FALSE)</f>
        <v>65</v>
      </c>
      <c r="I12" s="7">
        <v>0</v>
      </c>
      <c r="J12" s="7">
        <f t="shared" si="0"/>
        <v>350</v>
      </c>
      <c r="K12" s="7">
        <v>25</v>
      </c>
      <c r="L12" s="7">
        <f t="shared" ca="1" si="1"/>
        <v>2650</v>
      </c>
    </row>
    <row r="13" spans="1:12">
      <c r="A13" s="3">
        <v>10</v>
      </c>
      <c r="B13" s="3" t="s">
        <v>6</v>
      </c>
      <c r="C13" s="3" t="s">
        <v>69</v>
      </c>
      <c r="D13" s="3" t="s">
        <v>30</v>
      </c>
      <c r="E13" s="4" t="s">
        <v>62</v>
      </c>
      <c r="F13" s="3" t="s">
        <v>56</v>
      </c>
      <c r="G13" s="3">
        <v>32</v>
      </c>
      <c r="H13" s="7">
        <v>65</v>
      </c>
      <c r="I13" s="7">
        <v>0</v>
      </c>
      <c r="J13" s="7">
        <f t="shared" si="0"/>
        <v>320</v>
      </c>
      <c r="K13" s="7">
        <v>25</v>
      </c>
      <c r="L13" s="7">
        <f t="shared" si="1"/>
        <v>2425</v>
      </c>
    </row>
    <row r="14" spans="1:12">
      <c r="A14" s="3">
        <v>11</v>
      </c>
      <c r="B14" s="3" t="s">
        <v>4</v>
      </c>
      <c r="C14" s="3" t="s">
        <v>82</v>
      </c>
      <c r="D14" s="3" t="s">
        <v>5</v>
      </c>
      <c r="E14" s="4" t="s">
        <v>62</v>
      </c>
      <c r="F14" s="3" t="s">
        <v>52</v>
      </c>
      <c r="G14" s="3">
        <v>27</v>
      </c>
      <c r="H14" s="7">
        <v>75</v>
      </c>
      <c r="I14" s="7">
        <v>0</v>
      </c>
      <c r="J14" s="7">
        <f t="shared" si="0"/>
        <v>270</v>
      </c>
      <c r="K14" s="7">
        <v>25</v>
      </c>
      <c r="L14" s="7">
        <f t="shared" si="1"/>
        <v>2320</v>
      </c>
    </row>
    <row r="15" spans="1:12">
      <c r="A15" s="3">
        <v>12</v>
      </c>
      <c r="B15" s="3" t="s">
        <v>4</v>
      </c>
      <c r="C15" s="3" t="s">
        <v>83</v>
      </c>
      <c r="D15" s="3" t="s">
        <v>7</v>
      </c>
      <c r="E15" s="4" t="s">
        <v>62</v>
      </c>
      <c r="F15" s="3" t="s">
        <v>53</v>
      </c>
      <c r="G15" s="3">
        <v>9</v>
      </c>
      <c r="H15" s="7">
        <f ca="1">VLOOKUP(F15,Consignment!$F$4:$H$26,3,FALSE)</f>
        <v>75</v>
      </c>
      <c r="I15" s="7">
        <v>0</v>
      </c>
      <c r="J15" s="7">
        <f t="shared" si="0"/>
        <v>90</v>
      </c>
      <c r="K15" s="7">
        <v>25</v>
      </c>
      <c r="L15" s="7">
        <f t="shared" ca="1" si="1"/>
        <v>790</v>
      </c>
    </row>
    <row r="16" spans="1:12">
      <c r="A16" s="3">
        <v>13</v>
      </c>
      <c r="B16" s="3" t="s">
        <v>31</v>
      </c>
      <c r="C16" s="3" t="s">
        <v>70</v>
      </c>
      <c r="D16" s="3" t="s">
        <v>32</v>
      </c>
      <c r="E16" s="4" t="s">
        <v>62</v>
      </c>
      <c r="F16" s="3" t="s">
        <v>58</v>
      </c>
      <c r="G16" s="3">
        <v>20</v>
      </c>
      <c r="H16" s="7">
        <f ca="1">VLOOKUP(F16,Consignment!$F$4:$H$26,3,FALSE)</f>
        <v>65</v>
      </c>
      <c r="I16" s="7">
        <v>0</v>
      </c>
      <c r="J16" s="7">
        <f t="shared" si="0"/>
        <v>200</v>
      </c>
      <c r="K16" s="7">
        <v>25</v>
      </c>
      <c r="L16" s="7">
        <f t="shared" ca="1" si="1"/>
        <v>1525</v>
      </c>
    </row>
    <row r="17" spans="1:12">
      <c r="A17" s="3">
        <v>14</v>
      </c>
      <c r="B17" s="3" t="s">
        <v>33</v>
      </c>
      <c r="C17" s="3" t="s">
        <v>71</v>
      </c>
      <c r="D17" s="3" t="s">
        <v>34</v>
      </c>
      <c r="E17" s="4" t="s">
        <v>62</v>
      </c>
      <c r="F17" s="3" t="s">
        <v>59</v>
      </c>
      <c r="G17" s="3">
        <v>10</v>
      </c>
      <c r="H17" s="7">
        <f ca="1">VLOOKUP(F17,Consignment!$F$4:$H$26,3,FALSE)</f>
        <v>65</v>
      </c>
      <c r="I17" s="7">
        <v>0</v>
      </c>
      <c r="J17" s="7">
        <f t="shared" si="0"/>
        <v>100</v>
      </c>
      <c r="K17" s="7">
        <v>25</v>
      </c>
      <c r="L17" s="7">
        <f t="shared" ca="1" si="1"/>
        <v>775</v>
      </c>
    </row>
    <row r="18" spans="1:12">
      <c r="A18" s="3">
        <v>15</v>
      </c>
      <c r="B18" s="3" t="s">
        <v>35</v>
      </c>
      <c r="C18" s="3" t="s">
        <v>72</v>
      </c>
      <c r="D18" s="3" t="s">
        <v>36</v>
      </c>
      <c r="E18" s="4" t="s">
        <v>62</v>
      </c>
      <c r="F18" s="3" t="s">
        <v>56</v>
      </c>
      <c r="G18" s="3">
        <v>25</v>
      </c>
      <c r="H18" s="7">
        <v>65</v>
      </c>
      <c r="I18" s="7">
        <v>0</v>
      </c>
      <c r="J18" s="7">
        <f t="shared" si="0"/>
        <v>250</v>
      </c>
      <c r="K18" s="7">
        <v>25</v>
      </c>
      <c r="L18" s="7">
        <f t="shared" si="1"/>
        <v>1900</v>
      </c>
    </row>
    <row r="19" spans="1:12">
      <c r="A19" s="3">
        <v>16</v>
      </c>
      <c r="B19" s="3" t="s">
        <v>35</v>
      </c>
      <c r="C19" s="3" t="s">
        <v>73</v>
      </c>
      <c r="D19" s="3" t="s">
        <v>37</v>
      </c>
      <c r="E19" s="4" t="s">
        <v>62</v>
      </c>
      <c r="F19" s="3" t="s">
        <v>60</v>
      </c>
      <c r="G19" s="3">
        <v>24</v>
      </c>
      <c r="H19" s="7">
        <f ca="1">VLOOKUP(F19,Consignment!$F$4:$H$26,3,FALSE)</f>
        <v>65</v>
      </c>
      <c r="I19" s="7">
        <v>0</v>
      </c>
      <c r="J19" s="7">
        <f t="shared" si="0"/>
        <v>240</v>
      </c>
      <c r="K19" s="7">
        <v>25</v>
      </c>
      <c r="L19" s="7">
        <f t="shared" ca="1" si="1"/>
        <v>1825</v>
      </c>
    </row>
    <row r="20" spans="1:12">
      <c r="A20" s="3">
        <v>17</v>
      </c>
      <c r="B20" s="3" t="s">
        <v>38</v>
      </c>
      <c r="C20" s="3" t="s">
        <v>93</v>
      </c>
      <c r="D20" s="3" t="s">
        <v>47</v>
      </c>
      <c r="E20" s="4" t="s">
        <v>62</v>
      </c>
      <c r="F20" s="3" t="s">
        <v>53</v>
      </c>
      <c r="G20" s="3">
        <v>11</v>
      </c>
      <c r="H20" s="7">
        <f ca="1">VLOOKUP(F20,Consignment!$F$4:$H$26,3,FALSE)</f>
        <v>75</v>
      </c>
      <c r="I20" s="7">
        <v>0</v>
      </c>
      <c r="J20" s="7">
        <f t="shared" si="0"/>
        <v>110</v>
      </c>
      <c r="K20" s="7">
        <v>25</v>
      </c>
      <c r="L20" s="7">
        <f t="shared" ca="1" si="1"/>
        <v>960</v>
      </c>
    </row>
    <row r="21" spans="1:12">
      <c r="A21" s="3">
        <v>18</v>
      </c>
      <c r="B21" s="3" t="s">
        <v>38</v>
      </c>
      <c r="C21" s="3" t="s">
        <v>94</v>
      </c>
      <c r="D21" s="3" t="s">
        <v>48</v>
      </c>
      <c r="E21" s="4" t="s">
        <v>62</v>
      </c>
      <c r="F21" s="3" t="s">
        <v>53</v>
      </c>
      <c r="G21" s="3">
        <v>3</v>
      </c>
      <c r="H21" s="7">
        <f ca="1">VLOOKUP(F21,Consignment!$F$4:$H$26,3,FALSE)</f>
        <v>75</v>
      </c>
      <c r="I21" s="7">
        <v>0</v>
      </c>
      <c r="J21" s="7">
        <f t="shared" si="0"/>
        <v>30</v>
      </c>
      <c r="K21" s="7">
        <v>25</v>
      </c>
      <c r="L21" s="7">
        <f t="shared" ca="1" si="1"/>
        <v>280</v>
      </c>
    </row>
    <row r="22" spans="1:12">
      <c r="A22" s="3">
        <v>19</v>
      </c>
      <c r="B22" s="3" t="s">
        <v>38</v>
      </c>
      <c r="C22" s="3" t="s">
        <v>95</v>
      </c>
      <c r="D22" s="3" t="s">
        <v>49</v>
      </c>
      <c r="E22" s="4" t="s">
        <v>62</v>
      </c>
      <c r="F22" s="3" t="s">
        <v>51</v>
      </c>
      <c r="G22" s="3">
        <v>24</v>
      </c>
      <c r="H22" s="7">
        <f ca="1">VLOOKUP(F22,Consignment!$F$4:$H$26,3,FALSE)</f>
        <v>75</v>
      </c>
      <c r="I22" s="7">
        <v>0</v>
      </c>
      <c r="J22" s="7">
        <f t="shared" si="0"/>
        <v>240</v>
      </c>
      <c r="K22" s="7">
        <v>25</v>
      </c>
      <c r="L22" s="7">
        <f t="shared" ca="1" si="1"/>
        <v>2065</v>
      </c>
    </row>
    <row r="23" spans="1:12">
      <c r="A23" s="3">
        <v>20</v>
      </c>
      <c r="B23" s="3" t="s">
        <v>39</v>
      </c>
      <c r="C23" s="3" t="s">
        <v>74</v>
      </c>
      <c r="D23" s="3" t="s">
        <v>40</v>
      </c>
      <c r="E23" s="4" t="s">
        <v>62</v>
      </c>
      <c r="F23" s="3" t="s">
        <v>61</v>
      </c>
      <c r="G23" s="3">
        <v>45</v>
      </c>
      <c r="H23" s="7">
        <f>VLOOKUP(F23,Consignment!$F$4:$H$26,3,FALSE)</f>
        <v>55</v>
      </c>
      <c r="I23" s="7">
        <v>0</v>
      </c>
      <c r="J23" s="7">
        <f t="shared" si="0"/>
        <v>450</v>
      </c>
      <c r="K23" s="7">
        <v>25</v>
      </c>
      <c r="L23" s="7">
        <f t="shared" si="1"/>
        <v>2950</v>
      </c>
    </row>
    <row r="24" spans="1:12">
      <c r="A24" s="3">
        <v>21</v>
      </c>
      <c r="B24" s="3" t="s">
        <v>8</v>
      </c>
      <c r="C24" s="3" t="s">
        <v>84</v>
      </c>
      <c r="D24" s="3" t="s">
        <v>9</v>
      </c>
      <c r="E24" s="4" t="s">
        <v>62</v>
      </c>
      <c r="F24" s="3" t="s">
        <v>51</v>
      </c>
      <c r="G24" s="3">
        <v>15</v>
      </c>
      <c r="H24" s="7">
        <f ca="1">VLOOKUP(F24,Consignment!$F$4:$H$26,3,FALSE)</f>
        <v>75</v>
      </c>
      <c r="I24" s="7">
        <v>0</v>
      </c>
      <c r="J24" s="7">
        <f t="shared" si="0"/>
        <v>150</v>
      </c>
      <c r="K24" s="7">
        <v>25</v>
      </c>
      <c r="L24" s="7">
        <f t="shared" ca="1" si="1"/>
        <v>1300</v>
      </c>
    </row>
    <row r="25" spans="1:12">
      <c r="A25" s="3">
        <v>22</v>
      </c>
      <c r="B25" s="3" t="s">
        <v>8</v>
      </c>
      <c r="C25" s="3" t="s">
        <v>85</v>
      </c>
      <c r="D25" s="3" t="s">
        <v>10</v>
      </c>
      <c r="E25" s="4" t="s">
        <v>62</v>
      </c>
      <c r="F25" s="3" t="s">
        <v>54</v>
      </c>
      <c r="G25" s="3">
        <v>25</v>
      </c>
      <c r="H25" s="7">
        <v>65</v>
      </c>
      <c r="I25" s="7">
        <v>0</v>
      </c>
      <c r="J25" s="7">
        <f t="shared" si="0"/>
        <v>250</v>
      </c>
      <c r="K25" s="7">
        <v>25</v>
      </c>
      <c r="L25" s="7">
        <f t="shared" si="1"/>
        <v>1900</v>
      </c>
    </row>
    <row r="26" spans="1:12">
      <c r="A26" s="3">
        <v>23</v>
      </c>
      <c r="B26" s="3" t="s">
        <v>41</v>
      </c>
      <c r="C26" s="3" t="s">
        <v>75</v>
      </c>
      <c r="D26" s="3" t="s">
        <v>42</v>
      </c>
      <c r="E26" s="4" t="s">
        <v>62</v>
      </c>
      <c r="F26" s="3" t="s">
        <v>58</v>
      </c>
      <c r="G26" s="3">
        <v>8</v>
      </c>
      <c r="H26" s="7">
        <f ca="1">VLOOKUP(F26,Consignment!$F$4:$H$26,3,FALSE)</f>
        <v>65</v>
      </c>
      <c r="I26" s="7">
        <v>0</v>
      </c>
      <c r="J26" s="7">
        <f t="shared" si="0"/>
        <v>80</v>
      </c>
      <c r="K26" s="7">
        <v>25</v>
      </c>
      <c r="L26" s="7">
        <f t="shared" ca="1" si="1"/>
        <v>625</v>
      </c>
    </row>
    <row r="27" spans="1:12">
      <c r="A27" s="3">
        <v>24</v>
      </c>
      <c r="B27" s="3" t="s">
        <v>11</v>
      </c>
      <c r="C27" s="3" t="s">
        <v>86</v>
      </c>
      <c r="D27" s="3" t="s">
        <v>12</v>
      </c>
      <c r="E27" s="4" t="s">
        <v>62</v>
      </c>
      <c r="F27" s="3" t="s">
        <v>52</v>
      </c>
      <c r="G27" s="3">
        <v>20</v>
      </c>
      <c r="H27" s="7">
        <v>75</v>
      </c>
      <c r="I27" s="7">
        <v>0</v>
      </c>
      <c r="J27" s="7">
        <f t="shared" si="0"/>
        <v>200</v>
      </c>
      <c r="K27" s="7">
        <v>25</v>
      </c>
      <c r="L27" s="7">
        <f t="shared" si="1"/>
        <v>1725</v>
      </c>
    </row>
    <row r="28" spans="1:12">
      <c r="A28" s="3">
        <v>25</v>
      </c>
      <c r="B28" s="3" t="s">
        <v>11</v>
      </c>
      <c r="C28" s="3" t="s">
        <v>87</v>
      </c>
      <c r="D28" s="3" t="s">
        <v>13</v>
      </c>
      <c r="E28" s="4" t="s">
        <v>62</v>
      </c>
      <c r="F28" s="3" t="s">
        <v>51</v>
      </c>
      <c r="G28" s="3">
        <v>28</v>
      </c>
      <c r="H28" s="7">
        <f ca="1">VLOOKUP(F28,Consignment!$F$4:$H$26,3,FALSE)</f>
        <v>75</v>
      </c>
      <c r="I28" s="7">
        <v>0</v>
      </c>
      <c r="J28" s="7">
        <f t="shared" si="0"/>
        <v>280</v>
      </c>
      <c r="K28" s="7">
        <v>25</v>
      </c>
      <c r="L28" s="7">
        <f t="shared" ca="1" si="1"/>
        <v>2405</v>
      </c>
    </row>
    <row r="29" spans="1:12">
      <c r="A29" s="3">
        <v>26</v>
      </c>
      <c r="B29" s="3" t="s">
        <v>11</v>
      </c>
      <c r="C29" s="3" t="s">
        <v>88</v>
      </c>
      <c r="D29" s="3" t="s">
        <v>14</v>
      </c>
      <c r="E29" s="4" t="s">
        <v>62</v>
      </c>
      <c r="F29" s="3" t="s">
        <v>53</v>
      </c>
      <c r="G29" s="3">
        <v>7</v>
      </c>
      <c r="H29" s="7">
        <f ca="1">VLOOKUP(F29,Consignment!$F$4:$H$26,3,FALSE)</f>
        <v>75</v>
      </c>
      <c r="I29" s="7">
        <v>0</v>
      </c>
      <c r="J29" s="7">
        <f t="shared" si="0"/>
        <v>70</v>
      </c>
      <c r="K29" s="7">
        <v>25</v>
      </c>
      <c r="L29" s="7">
        <f t="shared" ca="1" si="1"/>
        <v>620</v>
      </c>
    </row>
    <row r="30" spans="1:12">
      <c r="A30" s="3">
        <v>27</v>
      </c>
      <c r="B30" s="3" t="s">
        <v>11</v>
      </c>
      <c r="C30" s="3" t="s">
        <v>89</v>
      </c>
      <c r="D30" s="3" t="s">
        <v>16</v>
      </c>
      <c r="E30" s="4" t="s">
        <v>62</v>
      </c>
      <c r="F30" s="3" t="s">
        <v>50</v>
      </c>
      <c r="G30" s="3">
        <v>3</v>
      </c>
      <c r="H30" s="7">
        <f ca="1">VLOOKUP(F30,Consignment!$F$4:$H$26,3,FALSE)</f>
        <v>75</v>
      </c>
      <c r="I30" s="7">
        <v>0</v>
      </c>
      <c r="J30" s="7">
        <f t="shared" si="0"/>
        <v>30</v>
      </c>
      <c r="K30" s="7">
        <v>25</v>
      </c>
      <c r="L30" s="7">
        <f t="shared" ca="1" si="1"/>
        <v>280</v>
      </c>
    </row>
    <row r="31" spans="1:12">
      <c r="A31" s="3">
        <v>28</v>
      </c>
      <c r="B31" s="3" t="s">
        <v>11</v>
      </c>
      <c r="C31" s="3" t="s">
        <v>91</v>
      </c>
      <c r="D31" s="3" t="s">
        <v>19</v>
      </c>
      <c r="E31" s="4" t="s">
        <v>62</v>
      </c>
      <c r="F31" s="3" t="s">
        <v>53</v>
      </c>
      <c r="G31" s="3">
        <v>6</v>
      </c>
      <c r="H31" s="7">
        <f ca="1">VLOOKUP(F31,Consignment!$F$4:$H$26,3,FALSE)</f>
        <v>75</v>
      </c>
      <c r="I31" s="7">
        <v>0</v>
      </c>
      <c r="J31" s="7">
        <f t="shared" si="0"/>
        <v>60</v>
      </c>
      <c r="K31" s="7">
        <v>25</v>
      </c>
      <c r="L31" s="7">
        <f t="shared" ca="1" si="1"/>
        <v>535</v>
      </c>
    </row>
    <row r="32" spans="1:12">
      <c r="A32" s="3">
        <v>29</v>
      </c>
      <c r="B32" s="3" t="s">
        <v>11</v>
      </c>
      <c r="C32" s="3" t="s">
        <v>76</v>
      </c>
      <c r="D32" s="3" t="s">
        <v>43</v>
      </c>
      <c r="E32" s="4" t="s">
        <v>62</v>
      </c>
      <c r="F32" s="3" t="s">
        <v>58</v>
      </c>
      <c r="G32" s="3">
        <v>16</v>
      </c>
      <c r="H32" s="7">
        <f ca="1">VLOOKUP(F32,Consignment!$F$4:$H$26,3,FALSE)</f>
        <v>65</v>
      </c>
      <c r="I32" s="7">
        <v>0</v>
      </c>
      <c r="J32" s="7">
        <f t="shared" si="0"/>
        <v>160</v>
      </c>
      <c r="K32" s="7">
        <v>25</v>
      </c>
      <c r="L32" s="7">
        <f t="shared" ca="1" si="1"/>
        <v>1225</v>
      </c>
    </row>
    <row r="33" spans="1:12">
      <c r="A33" s="3">
        <v>30</v>
      </c>
      <c r="B33" s="3" t="s">
        <v>11</v>
      </c>
      <c r="C33" s="3" t="s">
        <v>77</v>
      </c>
      <c r="D33" s="3" t="s">
        <v>44</v>
      </c>
      <c r="E33" s="4" t="s">
        <v>62</v>
      </c>
      <c r="F33" s="3" t="s">
        <v>59</v>
      </c>
      <c r="G33" s="3">
        <v>11</v>
      </c>
      <c r="H33" s="7">
        <f ca="1">VLOOKUP(F33,Consignment!$F$4:$H$26,3,FALSE)</f>
        <v>65</v>
      </c>
      <c r="I33" s="7">
        <v>0</v>
      </c>
      <c r="J33" s="7">
        <f t="shared" si="0"/>
        <v>110</v>
      </c>
      <c r="K33" s="7">
        <v>25</v>
      </c>
      <c r="L33" s="7">
        <f t="shared" ca="1" si="1"/>
        <v>850</v>
      </c>
    </row>
    <row r="34" spans="1:12">
      <c r="A34" s="3">
        <v>31</v>
      </c>
      <c r="B34" s="3" t="s">
        <v>15</v>
      </c>
      <c r="C34" s="3" t="s">
        <v>78</v>
      </c>
      <c r="D34" s="3" t="s">
        <v>45</v>
      </c>
      <c r="E34" s="4" t="s">
        <v>62</v>
      </c>
      <c r="F34" s="3" t="s">
        <v>56</v>
      </c>
      <c r="G34" s="3">
        <v>41</v>
      </c>
      <c r="H34" s="7">
        <v>65</v>
      </c>
      <c r="I34" s="7">
        <v>0</v>
      </c>
      <c r="J34" s="7">
        <f t="shared" si="0"/>
        <v>410</v>
      </c>
      <c r="K34" s="7">
        <v>25</v>
      </c>
      <c r="L34" s="7">
        <f t="shared" si="1"/>
        <v>3100</v>
      </c>
    </row>
    <row r="35" spans="1:12">
      <c r="A35" s="3">
        <v>32</v>
      </c>
      <c r="B35" s="3" t="s">
        <v>17</v>
      </c>
      <c r="C35" s="3" t="s">
        <v>90</v>
      </c>
      <c r="D35" s="3" t="s">
        <v>18</v>
      </c>
      <c r="E35" s="4" t="s">
        <v>62</v>
      </c>
      <c r="F35" s="3" t="s">
        <v>53</v>
      </c>
      <c r="G35" s="3">
        <v>2</v>
      </c>
      <c r="H35" s="7">
        <f ca="1">VLOOKUP(F35,Consignment!$F$4:$H$26,3,FALSE)</f>
        <v>75</v>
      </c>
      <c r="I35" s="7">
        <v>0</v>
      </c>
      <c r="J35" s="7">
        <f t="shared" si="0"/>
        <v>20</v>
      </c>
      <c r="K35" s="7">
        <v>25</v>
      </c>
      <c r="L35" s="7">
        <f t="shared" ca="1" si="1"/>
        <v>195</v>
      </c>
    </row>
    <row r="36" spans="1:12">
      <c r="A36" s="3">
        <v>33</v>
      </c>
      <c r="B36" s="3" t="s">
        <v>17</v>
      </c>
      <c r="C36" s="3" t="s">
        <v>79</v>
      </c>
      <c r="D36" s="3" t="s">
        <v>46</v>
      </c>
      <c r="E36" s="4" t="s">
        <v>62</v>
      </c>
      <c r="F36" s="3" t="s">
        <v>61</v>
      </c>
      <c r="G36" s="3">
        <v>27</v>
      </c>
      <c r="H36" s="7">
        <f>VLOOKUP(F36,Consignment!$F$4:$H$26,3,FALSE)</f>
        <v>55</v>
      </c>
      <c r="I36" s="7">
        <v>0</v>
      </c>
      <c r="J36" s="7">
        <f t="shared" si="0"/>
        <v>270</v>
      </c>
      <c r="K36" s="7">
        <v>25</v>
      </c>
      <c r="L36" s="7">
        <f t="shared" si="1"/>
        <v>1780</v>
      </c>
    </row>
    <row r="37" spans="1:12">
      <c r="A37" s="3">
        <v>34</v>
      </c>
      <c r="B37" s="3" t="s">
        <v>20</v>
      </c>
      <c r="C37" s="3" t="s">
        <v>92</v>
      </c>
      <c r="D37" s="3" t="s">
        <v>21</v>
      </c>
      <c r="E37" s="4" t="s">
        <v>62</v>
      </c>
      <c r="F37" s="3" t="s">
        <v>52</v>
      </c>
      <c r="G37" s="3">
        <v>20</v>
      </c>
      <c r="H37" s="7">
        <v>75</v>
      </c>
      <c r="I37" s="7">
        <v>0</v>
      </c>
      <c r="J37" s="7">
        <f t="shared" si="0"/>
        <v>200</v>
      </c>
      <c r="K37" s="7">
        <v>25</v>
      </c>
      <c r="L37" s="7">
        <f t="shared" si="1"/>
        <v>1725</v>
      </c>
    </row>
    <row r="38" spans="1:12" s="9" customFormat="1">
      <c r="A38" s="10" t="s">
        <v>113</v>
      </c>
      <c r="B38" s="11"/>
      <c r="C38" s="11"/>
      <c r="D38" s="11"/>
      <c r="E38" s="11"/>
      <c r="F38" s="11"/>
      <c r="G38" s="11"/>
      <c r="H38" s="12"/>
      <c r="I38" s="12"/>
      <c r="J38" s="12"/>
      <c r="K38" s="13"/>
      <c r="L38" s="8">
        <v>49665</v>
      </c>
    </row>
    <row r="39" spans="1:12" s="9" customFormat="1" ht="30" customHeight="1">
      <c r="A39" s="14" t="s">
        <v>110</v>
      </c>
      <c r="B39" s="14"/>
      <c r="C39" s="14"/>
      <c r="D39" s="14"/>
      <c r="E39" s="14"/>
      <c r="F39" s="14"/>
      <c r="G39" s="14"/>
      <c r="H39" s="15"/>
      <c r="I39" s="15"/>
      <c r="J39" s="15"/>
      <c r="K39" s="15"/>
      <c r="L39" s="15"/>
    </row>
    <row r="40" spans="1:12" s="9" customFormat="1" ht="30" customHeight="1">
      <c r="A40" s="14" t="s">
        <v>111</v>
      </c>
      <c r="B40" s="14"/>
      <c r="C40" s="14"/>
      <c r="D40" s="14"/>
      <c r="E40" s="14"/>
      <c r="F40" s="14"/>
      <c r="G40" s="14"/>
      <c r="H40" s="15"/>
      <c r="I40" s="15"/>
      <c r="J40" s="15"/>
      <c r="K40" s="15"/>
      <c r="L40" s="15"/>
    </row>
    <row r="41" spans="1:12">
      <c r="G41" s="2">
        <f>SUM(G4:G37)</f>
        <v>639</v>
      </c>
    </row>
  </sheetData>
  <sortState ref="B2:G34">
    <sortCondition ref="B2:B34"/>
  </sortState>
  <mergeCells count="7">
    <mergeCell ref="A38:K38"/>
    <mergeCell ref="A39:L39"/>
    <mergeCell ref="A40:L40"/>
    <mergeCell ref="A1:H1"/>
    <mergeCell ref="I1:L1"/>
    <mergeCell ref="A2:H2"/>
    <mergeCell ref="I2:L2"/>
  </mergeCells>
  <conditionalFormatting sqref="C38:C40">
    <cfRule type="duplicateValues" dxfId="0" priority="1"/>
  </conditionalFormatting>
  <pageMargins left="0.46" right="0.28000000000000003" top="0.75" bottom="0.34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2026-05-11T04:55:59Z</cp:lastPrinted>
  <dcterms:created xsi:type="dcterms:W3CDTF">2026-05-06T06:32:26Z</dcterms:created>
  <dcterms:modified xsi:type="dcterms:W3CDTF">2026-05-11T04:56:00Z</dcterms:modified>
</cp:coreProperties>
</file>