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Invoice!$A$3:$M$16</definedName>
  </definedNames>
  <calcPr calcId="144525"/>
</workbook>
</file>

<file path=xl/calcChain.xml><?xml version="1.0" encoding="utf-8"?>
<calcChain xmlns="http://schemas.openxmlformats.org/spreadsheetml/2006/main">
  <c r="G16" i="1" l="1"/>
  <c r="H16" i="1"/>
  <c r="K5" i="1" l="1"/>
  <c r="K6" i="1"/>
  <c r="K7" i="1"/>
  <c r="K8" i="1"/>
  <c r="K9" i="1"/>
  <c r="K10" i="1"/>
  <c r="K11" i="1"/>
  <c r="K12" i="1"/>
  <c r="K4" i="1"/>
  <c r="J5" i="1"/>
  <c r="J6" i="1"/>
  <c r="J7" i="1"/>
  <c r="J8" i="1"/>
  <c r="J9" i="1"/>
  <c r="J10" i="1"/>
  <c r="J11" i="1"/>
  <c r="J12" i="1"/>
  <c r="M12" i="1" s="1"/>
  <c r="J4" i="1"/>
  <c r="I5" i="1"/>
  <c r="M5" i="1" s="1"/>
  <c r="I6" i="1"/>
  <c r="I7" i="1"/>
  <c r="M7" i="1" s="1"/>
  <c r="I8" i="1"/>
  <c r="I9" i="1"/>
  <c r="M9" i="1" s="1"/>
  <c r="I10" i="1"/>
  <c r="I11" i="1"/>
  <c r="M11" i="1" s="1"/>
  <c r="I4" i="1"/>
  <c r="M4" i="1" s="1"/>
  <c r="M10" i="1" l="1"/>
  <c r="M8" i="1"/>
  <c r="M6" i="1"/>
  <c r="M13" i="1" s="1"/>
</calcChain>
</file>

<file path=xl/sharedStrings.xml><?xml version="1.0" encoding="utf-8"?>
<sst xmlns="http://schemas.openxmlformats.org/spreadsheetml/2006/main" count="64" uniqueCount="52">
  <si>
    <t>INVOICE
PRAGATI LOGISTICS,SAMANTA SAHI KHUNTIA LANE,8984191006
GST No:21AGHPB9356M1Z9</t>
  </si>
  <si>
    <t>02/3/2024</t>
  </si>
  <si>
    <t>3398</t>
  </si>
  <si>
    <t>3403</t>
  </si>
  <si>
    <t>3402</t>
  </si>
  <si>
    <t>04/3/2024</t>
  </si>
  <si>
    <t>3385</t>
  </si>
  <si>
    <t>11/3/2024</t>
  </si>
  <si>
    <t>3527</t>
  </si>
  <si>
    <t>12/3/2024</t>
  </si>
  <si>
    <t>3551</t>
  </si>
  <si>
    <t>21/3/2024</t>
  </si>
  <si>
    <t>3665</t>
  </si>
  <si>
    <t>3660</t>
  </si>
  <si>
    <t>31/3/2024</t>
  </si>
  <si>
    <t>3770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</si>
  <si>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</si>
  <si>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</si>
  <si>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</si>
  <si>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</si>
  <si>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</si>
  <si>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</si>
  <si>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</si>
  <si>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</si>
  <si>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</si>
  <si>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</si>
  <si>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HML</t>
  </si>
  <si>
    <t>DD CH</t>
  </si>
  <si>
    <t>LR CH</t>
  </si>
  <si>
    <t>GOPALPUR</t>
  </si>
  <si>
    <t>SORO</t>
  </si>
  <si>
    <t>JATNI</t>
  </si>
  <si>
    <t>BAITARANI ROAD</t>
  </si>
  <si>
    <t>RAHAMA</t>
  </si>
  <si>
    <t>BALIKUDA</t>
  </si>
  <si>
    <t>JHARPOKHARIA</t>
  </si>
  <si>
    <t>TARPUR</t>
  </si>
  <si>
    <t>PL/JA/29350</t>
  </si>
  <si>
    <t>PL/JA/29349</t>
  </si>
  <si>
    <t>PL/JA/29351</t>
  </si>
  <si>
    <t>PL/JA/29701</t>
  </si>
  <si>
    <t>PL/JA/30115</t>
  </si>
  <si>
    <t>PL/JA/30316</t>
  </si>
  <si>
    <t>PL/JA/30927</t>
  </si>
  <si>
    <t>PL/JA/31071</t>
  </si>
  <si>
    <t>PL/JA/31800</t>
  </si>
  <si>
    <t>CTC</t>
  </si>
  <si>
    <t>SL.</t>
  </si>
  <si>
    <t>AMT.</t>
  </si>
  <si>
    <t xml:space="preserve">Bill Date: 31/03/2024
Bill NO : 43163
Total Amount: 5938.00
</t>
  </si>
  <si>
    <t>(RUPEES FIVE THOUSAND NINE HUNDRED THIRTY EIGHT ONLY)</t>
  </si>
  <si>
    <t xml:space="preserve">
To,
M/s SACHIDANANDA PAINTS
Address:KUMAR COMPLEX 8 3 VIP KANIKA ROAD TULASIPUR,9438631068
GST No: 21ABXFS6603F1Z2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</si>
</sst>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right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 wrapText="1"/>
    </xf>
    <xf numFmtId="0" fontId="0" fillId="0" borderId="6" xfId="0" applyNumberFormat="1" applyFont="1" applyBorder="1" applyAlignment="1">
      <alignment horizontal="center" wrapText="1"/>
    </xf>
    <xf numFmtId="2" fontId="0" fillId="0" borderId="7" xfId="0" applyNumberFormat="1" applyFont="1" applyBorder="1" applyAlignment="1">
      <alignment wrapText="1"/>
    </xf>
    <xf numFmtId="0" fontId="2" fillId="0" borderId="8" xfId="0" applyNumberFormat="1" applyFont="1" applyBorder="1" applyAlignment="1">
      <alignment horizontal="right" wrapText="1"/>
    </xf>
    <xf numFmtId="0" fontId="1" fillId="0" borderId="9" xfId="0" applyNumberFormat="1" applyFont="1" applyBorder="1" applyAlignment="1">
      <alignment horizontal="right" wrapText="1"/>
    </xf>
    <xf numFmtId="2" fontId="1" fillId="0" borderId="9" xfId="0" applyNumberFormat="1" applyFont="1" applyBorder="1" applyAlignment="1">
      <alignment horizontal="right" wrapText="1"/>
    </xf>
    <xf numFmtId="2" fontId="1" fillId="0" borderId="10" xfId="0" applyNumberFormat="1" applyFont="1" applyBorder="1" applyAlignment="1">
      <alignment horizontal="right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left" vertical="center" wrapText="1"/>
    </xf>
    <xf numFmtId="2" fontId="2" fillId="0" borderId="19" xfId="0" applyNumberFormat="1" applyFont="1" applyBorder="1" applyAlignment="1">
      <alignment horizontal="left" vertical="center" wrapText="1"/>
    </xf>
    <xf numFmtId="2" fontId="2" fillId="0" borderId="17" xfId="0" applyNumberFormat="1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1057275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0040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10" workbookViewId="0">
      <selection activeCell="P19" sqref="P19"/>
    </sheetView>
  </sheetViews>
  <sheetFormatPr defaultColWidth="9.85546875"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0" width="6.28515625" style="2" customWidth="1"/>
    <col min="11" max="11" width="7.28515625" style="2" customWidth="1"/>
    <col min="12" max="12" width="6.42578125" style="2" customWidth="1"/>
    <col min="13" max="13" width="7.85546875" style="2" customWidth="1"/>
    <col min="14" max="16384" width="9.85546875" style="1"/>
  </cols>
  <sheetData>
    <row r="1" spans="1:13" ht="90" customHeight="1" thickBot="1">
      <c r="A1" s="24"/>
      <c r="B1" s="25"/>
      <c r="C1" s="25"/>
      <c r="D1" s="25"/>
      <c r="E1" s="26"/>
      <c r="F1" s="27" t="s">
        <v>0</v>
      </c>
      <c r="G1" s="28"/>
      <c r="H1" s="28"/>
      <c r="I1" s="28"/>
      <c r="J1" s="28"/>
      <c r="K1" s="28"/>
      <c r="L1" s="28"/>
      <c r="M1" s="29"/>
    </row>
    <row r="2" spans="1:13" ht="90" customHeight="1" thickBot="1">
      <c r="A2" s="18" t="s">
        <v>51</v>
      </c>
      <c r="B2" s="19"/>
      <c r="C2" s="19"/>
      <c r="D2" s="19"/>
      <c r="E2" s="20"/>
      <c r="F2" s="21" t="s">
        <v>49</v>
      </c>
      <c r="G2" s="22"/>
      <c r="H2" s="22"/>
      <c r="I2" s="22"/>
      <c r="J2" s="22"/>
      <c r="K2" s="22"/>
      <c r="L2" s="22"/>
      <c r="M2" s="23"/>
    </row>
    <row r="3" spans="1:13" s="6" customFormat="1" ht="15" customHeight="1">
      <c r="A3" s="8" t="s">
        <v>47</v>
      </c>
      <c r="B3" s="9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11" t="s">
        <v>48</v>
      </c>
    </row>
    <row r="4" spans="1:13" ht="15" customHeight="1">
      <c r="A4" s="12">
        <v>1</v>
      </c>
      <c r="B4" s="4" t="s">
        <v>1</v>
      </c>
      <c r="C4" s="4" t="s">
        <v>38</v>
      </c>
      <c r="D4" s="4" t="s">
        <v>46</v>
      </c>
      <c r="E4" s="4" t="s">
        <v>29</v>
      </c>
      <c r="F4" s="4" t="s">
        <v>2</v>
      </c>
      <c r="G4" s="4">
        <v>3</v>
      </c>
      <c r="H4" s="4">
        <v>60</v>
      </c>
      <c r="I4" s="5">
        <f>VLOOKUP(E4,[1]SACHIDANANDA!$C$4:$D$163,2,)</f>
        <v>3</v>
      </c>
      <c r="J4" s="5">
        <f>G4*2</f>
        <v>6</v>
      </c>
      <c r="K4" s="5">
        <f>G4*15</f>
        <v>45</v>
      </c>
      <c r="L4" s="5">
        <v>30</v>
      </c>
      <c r="M4" s="13">
        <f>H4*I4+J4+K4+L4</f>
        <v>261</v>
      </c>
    </row>
    <row r="5" spans="1:13" ht="15" customHeight="1">
      <c r="A5" s="12">
        <v>2</v>
      </c>
      <c r="B5" s="4" t="s">
        <v>1</v>
      </c>
      <c r="C5" s="4" t="s">
        <v>37</v>
      </c>
      <c r="D5" s="4" t="s">
        <v>46</v>
      </c>
      <c r="E5" s="4" t="s">
        <v>30</v>
      </c>
      <c r="F5" s="4" t="s">
        <v>3</v>
      </c>
      <c r="G5" s="4">
        <v>8</v>
      </c>
      <c r="H5" s="4">
        <v>40</v>
      </c>
      <c r="I5" s="5">
        <f>VLOOKUP(E5,[1]SACHIDANANDA!$C$4:$D$163,2,)</f>
        <v>4.3</v>
      </c>
      <c r="J5" s="5">
        <f t="shared" ref="J5:J12" si="0">G5*2</f>
        <v>16</v>
      </c>
      <c r="K5" s="5">
        <f t="shared" ref="K5:K12" si="1">G5*15</f>
        <v>120</v>
      </c>
      <c r="L5" s="5">
        <v>30</v>
      </c>
      <c r="M5" s="13">
        <f>50*I5+J5+K5+L5</f>
        <v>381</v>
      </c>
    </row>
    <row r="6" spans="1:13" ht="15" customHeight="1">
      <c r="A6" s="12">
        <v>3</v>
      </c>
      <c r="B6" s="4" t="s">
        <v>1</v>
      </c>
      <c r="C6" s="4" t="s">
        <v>39</v>
      </c>
      <c r="D6" s="4" t="s">
        <v>46</v>
      </c>
      <c r="E6" s="4" t="s">
        <v>30</v>
      </c>
      <c r="F6" s="4" t="s">
        <v>4</v>
      </c>
      <c r="G6" s="4">
        <v>3</v>
      </c>
      <c r="H6" s="4">
        <v>50</v>
      </c>
      <c r="I6" s="5">
        <f>VLOOKUP(E6,[1]SACHIDANANDA!$C$4:$D$163,2,)</f>
        <v>4.3</v>
      </c>
      <c r="J6" s="5">
        <f t="shared" si="0"/>
        <v>6</v>
      </c>
      <c r="K6" s="5">
        <f t="shared" si="1"/>
        <v>45</v>
      </c>
      <c r="L6" s="5">
        <v>30</v>
      </c>
      <c r="M6" s="13">
        <f t="shared" ref="M5:M12" si="2">H6*I6+J6+K6+L6</f>
        <v>296</v>
      </c>
    </row>
    <row r="7" spans="1:13" ht="15" customHeight="1">
      <c r="A7" s="12">
        <v>4</v>
      </c>
      <c r="B7" s="4" t="s">
        <v>5</v>
      </c>
      <c r="C7" s="4" t="s">
        <v>40</v>
      </c>
      <c r="D7" s="4" t="s">
        <v>46</v>
      </c>
      <c r="E7" s="4" t="s">
        <v>31</v>
      </c>
      <c r="F7" s="4" t="s">
        <v>6</v>
      </c>
      <c r="G7" s="4">
        <v>1</v>
      </c>
      <c r="H7" s="4">
        <v>20</v>
      </c>
      <c r="I7" s="5">
        <f>VLOOKUP(E7,[1]SACHIDANANDA!$C$4:$D$163,2,)</f>
        <v>3</v>
      </c>
      <c r="J7" s="5">
        <f t="shared" si="0"/>
        <v>2</v>
      </c>
      <c r="K7" s="5">
        <f t="shared" si="1"/>
        <v>15</v>
      </c>
      <c r="L7" s="5">
        <v>30</v>
      </c>
      <c r="M7" s="13">
        <f>50*I7+J7+K7+L7</f>
        <v>197</v>
      </c>
    </row>
    <row r="8" spans="1:13" ht="15" customHeight="1">
      <c r="A8" s="12">
        <v>5</v>
      </c>
      <c r="B8" s="4" t="s">
        <v>7</v>
      </c>
      <c r="C8" s="4" t="s">
        <v>41</v>
      </c>
      <c r="D8" s="4" t="s">
        <v>46</v>
      </c>
      <c r="E8" s="4" t="s">
        <v>32</v>
      </c>
      <c r="F8" s="4" t="s">
        <v>8</v>
      </c>
      <c r="G8" s="4">
        <v>14</v>
      </c>
      <c r="H8" s="4">
        <v>320</v>
      </c>
      <c r="I8" s="5">
        <f>VLOOKUP(E8,[1]SACHIDANANDA!$C$4:$D$163,2,)</f>
        <v>3</v>
      </c>
      <c r="J8" s="5">
        <f t="shared" si="0"/>
        <v>28</v>
      </c>
      <c r="K8" s="5">
        <f t="shared" si="1"/>
        <v>210</v>
      </c>
      <c r="L8" s="5">
        <v>30</v>
      </c>
      <c r="M8" s="13">
        <f t="shared" si="2"/>
        <v>1228</v>
      </c>
    </row>
    <row r="9" spans="1:13" ht="15" customHeight="1">
      <c r="A9" s="12">
        <v>6</v>
      </c>
      <c r="B9" s="4" t="s">
        <v>9</v>
      </c>
      <c r="C9" s="4" t="s">
        <v>42</v>
      </c>
      <c r="D9" s="4" t="s">
        <v>46</v>
      </c>
      <c r="E9" s="4" t="s">
        <v>33</v>
      </c>
      <c r="F9" s="4" t="s">
        <v>10</v>
      </c>
      <c r="G9" s="4">
        <v>11</v>
      </c>
      <c r="H9" s="4">
        <v>275</v>
      </c>
      <c r="I9" s="5">
        <f>VLOOKUP(E9,[1]SACHIDANANDA!$C$4:$D$163,2,)</f>
        <v>3</v>
      </c>
      <c r="J9" s="5">
        <f t="shared" si="0"/>
        <v>22</v>
      </c>
      <c r="K9" s="5">
        <f t="shared" si="1"/>
        <v>165</v>
      </c>
      <c r="L9" s="5">
        <v>30</v>
      </c>
      <c r="M9" s="13">
        <f t="shared" si="2"/>
        <v>1042</v>
      </c>
    </row>
    <row r="10" spans="1:13" ht="15" customHeight="1">
      <c r="A10" s="12">
        <v>7</v>
      </c>
      <c r="B10" s="4" t="s">
        <v>11</v>
      </c>
      <c r="C10" s="4" t="s">
        <v>43</v>
      </c>
      <c r="D10" s="4" t="s">
        <v>46</v>
      </c>
      <c r="E10" s="4" t="s">
        <v>34</v>
      </c>
      <c r="F10" s="4" t="s">
        <v>12</v>
      </c>
      <c r="G10" s="4">
        <v>14</v>
      </c>
      <c r="H10" s="4">
        <v>300</v>
      </c>
      <c r="I10" s="5">
        <f>VLOOKUP(E10,[1]SACHIDANANDA!$C$4:$D$163,2,)</f>
        <v>3</v>
      </c>
      <c r="J10" s="5">
        <f t="shared" si="0"/>
        <v>28</v>
      </c>
      <c r="K10" s="5">
        <f t="shared" si="1"/>
        <v>210</v>
      </c>
      <c r="L10" s="5">
        <v>30</v>
      </c>
      <c r="M10" s="13">
        <f t="shared" si="2"/>
        <v>1168</v>
      </c>
    </row>
    <row r="11" spans="1:13" ht="15" customHeight="1">
      <c r="A11" s="12">
        <v>8</v>
      </c>
      <c r="B11" s="4" t="s">
        <v>11</v>
      </c>
      <c r="C11" s="4" t="s">
        <v>44</v>
      </c>
      <c r="D11" s="4" t="s">
        <v>46</v>
      </c>
      <c r="E11" s="4" t="s">
        <v>35</v>
      </c>
      <c r="F11" s="4" t="s">
        <v>13</v>
      </c>
      <c r="G11" s="4">
        <v>10</v>
      </c>
      <c r="H11" s="4">
        <v>250</v>
      </c>
      <c r="I11" s="5">
        <f>VLOOKUP(E11,[1]SACHIDANANDA!$C$4:$D$163,2,)</f>
        <v>3</v>
      </c>
      <c r="J11" s="5">
        <f t="shared" si="0"/>
        <v>20</v>
      </c>
      <c r="K11" s="5">
        <f t="shared" si="1"/>
        <v>150</v>
      </c>
      <c r="L11" s="5">
        <v>30</v>
      </c>
      <c r="M11" s="13">
        <f t="shared" si="2"/>
        <v>950</v>
      </c>
    </row>
    <row r="12" spans="1:13" ht="15" customHeight="1">
      <c r="A12" s="12">
        <v>9</v>
      </c>
      <c r="B12" s="4" t="s">
        <v>14</v>
      </c>
      <c r="C12" s="4" t="s">
        <v>45</v>
      </c>
      <c r="D12" s="4" t="s">
        <v>46</v>
      </c>
      <c r="E12" s="4" t="s">
        <v>36</v>
      </c>
      <c r="F12" s="4" t="s">
        <v>15</v>
      </c>
      <c r="G12" s="4">
        <v>5</v>
      </c>
      <c r="H12" s="4">
        <v>100</v>
      </c>
      <c r="I12" s="5">
        <v>3</v>
      </c>
      <c r="J12" s="5">
        <f t="shared" si="0"/>
        <v>10</v>
      </c>
      <c r="K12" s="5">
        <f t="shared" si="1"/>
        <v>75</v>
      </c>
      <c r="L12" s="5">
        <v>30</v>
      </c>
      <c r="M12" s="13">
        <f t="shared" si="2"/>
        <v>415</v>
      </c>
    </row>
    <row r="13" spans="1:13" s="7" customFormat="1" ht="15" customHeight="1" thickBot="1">
      <c r="A13" s="14" t="s">
        <v>50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  <c r="M13" s="17">
        <f>SUM(M4:M12)</f>
        <v>5938</v>
      </c>
    </row>
    <row r="14" spans="1:13" s="3" customFormat="1" ht="30" customHeight="1">
      <c r="A14" s="31" t="s">
        <v>17</v>
      </c>
      <c r="B14" s="32"/>
      <c r="C14" s="32"/>
      <c r="D14" s="32"/>
      <c r="E14" s="32"/>
      <c r="F14" s="32"/>
      <c r="G14" s="32"/>
      <c r="H14" s="32"/>
      <c r="I14" s="33"/>
      <c r="J14" s="33"/>
      <c r="K14" s="33"/>
      <c r="L14" s="33"/>
      <c r="M14" s="34"/>
    </row>
    <row r="15" spans="1:13" s="3" customFormat="1" ht="30" customHeight="1" thickBot="1">
      <c r="A15" s="35" t="s">
        <v>16</v>
      </c>
      <c r="B15" s="36"/>
      <c r="C15" s="36"/>
      <c r="D15" s="36"/>
      <c r="E15" s="36"/>
      <c r="F15" s="36"/>
      <c r="G15" s="36"/>
      <c r="H15" s="36"/>
      <c r="I15" s="37"/>
      <c r="J15" s="37"/>
      <c r="K15" s="37"/>
      <c r="L15" s="37"/>
      <c r="M15" s="38"/>
    </row>
    <row r="16" spans="1:13">
      <c r="G16" s="30">
        <f>SUM(G4:G12)</f>
        <v>69</v>
      </c>
      <c r="H16" s="30">
        <f>SUM(H4:H12)</f>
        <v>1415</v>
      </c>
    </row>
  </sheetData>
  <mergeCells count="7">
    <mergeCell ref="A13:L13"/>
    <mergeCell ref="A14:M14"/>
    <mergeCell ref="A15:M15"/>
    <mergeCell ref="A1:E1"/>
    <mergeCell ref="A2:E2"/>
    <mergeCell ref="F2:M2"/>
    <mergeCell ref="F1:M1"/>
  </mergeCells>
  <pageMargins left="0.23622047244094491" right="0.1968503937007874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2024-04-11T06:38:50Z</cp:lastPrinted>
  <dcterms:created xsi:type="dcterms:W3CDTF">2024-04-09T10:22:16Z</dcterms:created>
  <dcterms:modified xsi:type="dcterms:W3CDTF">2024-04-11T06:39:49Z</dcterms:modified>
</cp:coreProperties>
</file>