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12" i="1" l="1"/>
  <c r="I12" i="1"/>
  <c r="H12" i="1"/>
  <c r="M10" i="1"/>
  <c r="K10" i="1"/>
  <c r="M9" i="1"/>
  <c r="K9" i="1"/>
  <c r="L9" i="1" s="1"/>
  <c r="O9" i="1" s="1"/>
  <c r="M8" i="1"/>
  <c r="K8" i="1"/>
  <c r="M7" i="1"/>
  <c r="K7" i="1"/>
  <c r="M6" i="1"/>
  <c r="K6" i="1"/>
  <c r="B6" i="1"/>
  <c r="B7" i="1" s="1"/>
  <c r="B8" i="1" s="1"/>
  <c r="B9" i="1" s="1"/>
  <c r="B10" i="1" s="1"/>
  <c r="M5" i="1"/>
  <c r="K5" i="1"/>
  <c r="L5" i="1" l="1"/>
  <c r="O5" i="1" s="1"/>
  <c r="L7" i="1"/>
  <c r="O7" i="1" s="1"/>
  <c r="L6" i="1"/>
  <c r="O6" i="1" s="1"/>
  <c r="L8" i="1"/>
  <c r="O8" i="1" s="1"/>
  <c r="L10" i="1"/>
  <c r="O10" i="1" s="1"/>
  <c r="O11" i="1" l="1"/>
</calcChain>
</file>

<file path=xl/sharedStrings.xml><?xml version="1.0" encoding="utf-8"?>
<sst xmlns="http://schemas.openxmlformats.org/spreadsheetml/2006/main" count="50" uniqueCount="41">
  <si>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</si>
  <si>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</si>
  <si>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</si>
  <si>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</si>
  <si>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</si>
  <si>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</si>
  <si>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</si>
  <si>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</si>
  <si>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</si>
  <si>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</si>
  <si>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</si>
  <si>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</si>
  <si>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</si>
  <si>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</si>
  <si>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</si>
  <si>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SORO</t>
  </si>
  <si>
    <t>BIG RATE</t>
  </si>
  <si>
    <t>INV. NO.</t>
  </si>
  <si>
    <t>SMALL RATE.</t>
  </si>
  <si>
    <t>JAJPUR TOWN</t>
  </si>
  <si>
    <t>BETANATI</t>
  </si>
  <si>
    <t>Kindly, verify &amp; confirm within 7 days, else GST will be filed by 20th MARCH, 2026. 
GST to be paid by Consignor under Reverse Charge Mechanism(RCM) as per GST.</t>
  </si>
  <si>
    <t>02/2/2026</t>
  </si>
  <si>
    <t>PL/JA/18534</t>
  </si>
  <si>
    <t>1695</t>
  </si>
  <si>
    <t>21/2/2026</t>
  </si>
  <si>
    <t>PL/JA/19612</t>
  </si>
  <si>
    <t>1795</t>
  </si>
  <si>
    <t>25/2/2026</t>
  </si>
  <si>
    <t>PL/JA/19730</t>
  </si>
  <si>
    <t>1817</t>
  </si>
  <si>
    <t>27/2/2026</t>
  </si>
  <si>
    <t>PL/JA/19847</t>
  </si>
  <si>
    <t>1832</t>
  </si>
  <si>
    <t>ATHAMALLIK</t>
  </si>
  <si>
    <t>PL/JA/19859</t>
  </si>
  <si>
    <t>1831</t>
  </si>
  <si>
    <t>PL/JA/19870</t>
  </si>
  <si>
    <t>1834</t>
  </si>
  <si>
    <t>(RUPEES TWELVE THOUSAND THREE HUNDRED FORTY THREE ONLY)</t>
  </si>
  <si>
    <t>Bill Date: 28/02/2026
Bill NO : 28433
Total Amount:  12343.00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</si>
</sst>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304801</xdr:colOff>
      <xdr:row>1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C2" t="str">
            <v>DESTINATION</v>
          </cell>
          <cell r="D2" t="str">
            <v>NEW RATE / CASE</v>
          </cell>
        </row>
        <row r="3">
          <cell r="C3" t="str">
            <v>ANANDAPUR</v>
          </cell>
          <cell r="D3">
            <v>47</v>
          </cell>
        </row>
        <row r="4">
          <cell r="C4" t="str">
            <v>ATHAMALLIK</v>
          </cell>
          <cell r="D4">
            <v>72</v>
          </cell>
        </row>
        <row r="5">
          <cell r="C5" t="str">
            <v>ATHAGARH</v>
          </cell>
          <cell r="D5">
            <v>47</v>
          </cell>
        </row>
        <row r="6">
          <cell r="C6" t="str">
            <v>BALIAPAL</v>
          </cell>
          <cell r="D6">
            <v>72</v>
          </cell>
        </row>
        <row r="7">
          <cell r="C7" t="str">
            <v>BALICHANDRAPUR</v>
          </cell>
          <cell r="D7">
            <v>47</v>
          </cell>
        </row>
        <row r="8">
          <cell r="C8" t="str">
            <v>BANAMALIPUR</v>
          </cell>
          <cell r="D8">
            <v>47</v>
          </cell>
        </row>
        <row r="9">
          <cell r="C9" t="str">
            <v>BANKI</v>
          </cell>
          <cell r="D9">
            <v>47</v>
          </cell>
        </row>
        <row r="10">
          <cell r="C10" t="str">
            <v>BARAMBA</v>
          </cell>
          <cell r="D10">
            <v>47</v>
          </cell>
        </row>
        <row r="11">
          <cell r="C11" t="str">
            <v>BERHAMPUR</v>
          </cell>
          <cell r="D11">
            <v>47</v>
          </cell>
        </row>
        <row r="12">
          <cell r="C12" t="str">
            <v>BHUBANESWAR</v>
          </cell>
          <cell r="D12">
            <v>47</v>
          </cell>
        </row>
        <row r="13">
          <cell r="C13" t="str">
            <v>DELANGA</v>
          </cell>
          <cell r="D13">
            <v>47</v>
          </cell>
        </row>
        <row r="14">
          <cell r="C14" t="str">
            <v>DHENKANAL</v>
          </cell>
          <cell r="D14">
            <v>47</v>
          </cell>
        </row>
        <row r="15">
          <cell r="C15" t="str">
            <v>FAKIRPADA</v>
          </cell>
          <cell r="D15">
            <v>47</v>
          </cell>
        </row>
        <row r="16">
          <cell r="C16" t="str">
            <v>GUNUPUR</v>
          </cell>
          <cell r="D16">
            <v>60</v>
          </cell>
        </row>
        <row r="17">
          <cell r="C17" t="str">
            <v>ITAMATI</v>
          </cell>
          <cell r="D17">
            <v>47</v>
          </cell>
        </row>
        <row r="18">
          <cell r="C18" t="str">
            <v>JAGATSINGHPUR</v>
          </cell>
          <cell r="D18">
            <v>47</v>
          </cell>
        </row>
        <row r="19">
          <cell r="C19" t="str">
            <v>JALESWAR</v>
          </cell>
          <cell r="D19">
            <v>72</v>
          </cell>
        </row>
        <row r="20">
          <cell r="C20" t="str">
            <v>JATNI</v>
          </cell>
          <cell r="D20">
            <v>47</v>
          </cell>
        </row>
        <row r="21">
          <cell r="C21" t="str">
            <v>KAMAKHYANAGAR</v>
          </cell>
          <cell r="D21">
            <v>47</v>
          </cell>
        </row>
        <row r="22">
          <cell r="C22" t="str">
            <v>KARANJIA</v>
          </cell>
          <cell r="D22">
            <v>79</v>
          </cell>
        </row>
        <row r="23">
          <cell r="C23" t="str">
            <v>KENDRAPARA</v>
          </cell>
          <cell r="D23">
            <v>47</v>
          </cell>
        </row>
        <row r="24">
          <cell r="C24" t="str">
            <v>KEONJHAR</v>
          </cell>
          <cell r="D24">
            <v>67</v>
          </cell>
        </row>
        <row r="25">
          <cell r="C25" t="str">
            <v>KHURDA</v>
          </cell>
          <cell r="D25">
            <v>47</v>
          </cell>
        </row>
        <row r="26">
          <cell r="C26" t="str">
            <v>KUAKHIA</v>
          </cell>
          <cell r="D26">
            <v>47</v>
          </cell>
        </row>
        <row r="27">
          <cell r="C27" t="str">
            <v>NAYAGARH</v>
          </cell>
          <cell r="D27">
            <v>47</v>
          </cell>
        </row>
        <row r="28">
          <cell r="C28" t="str">
            <v>NAYAHATA</v>
          </cell>
          <cell r="D28">
            <v>55</v>
          </cell>
        </row>
        <row r="29">
          <cell r="C29" t="str">
            <v>NILAGIRI</v>
          </cell>
          <cell r="D29">
            <v>65</v>
          </cell>
        </row>
        <row r="30">
          <cell r="C30" t="str">
            <v>NIMAPARA</v>
          </cell>
          <cell r="D30">
            <v>47</v>
          </cell>
        </row>
        <row r="31">
          <cell r="C31" t="str">
            <v>PARADEEP</v>
          </cell>
          <cell r="D31">
            <v>47</v>
          </cell>
        </row>
        <row r="32">
          <cell r="C32" t="str">
            <v>PATTAMUNDAI</v>
          </cell>
          <cell r="D32">
            <v>47</v>
          </cell>
        </row>
        <row r="33">
          <cell r="C33" t="str">
            <v>RAHAMA</v>
          </cell>
          <cell r="D33">
            <v>47</v>
          </cell>
        </row>
        <row r="34">
          <cell r="C34" t="str">
            <v>SAKHIGOPAL</v>
          </cell>
          <cell r="D34">
            <v>47</v>
          </cell>
        </row>
        <row r="35">
          <cell r="C35" t="str">
            <v>SALIPUR</v>
          </cell>
          <cell r="D35">
            <v>47</v>
          </cell>
        </row>
        <row r="36">
          <cell r="C36" t="str">
            <v>TALCHER</v>
          </cell>
          <cell r="D36">
            <v>47</v>
          </cell>
        </row>
        <row r="37">
          <cell r="C37" t="str">
            <v>THARMAL</v>
          </cell>
          <cell r="D37">
            <v>47</v>
          </cell>
        </row>
        <row r="38">
          <cell r="C38" t="str">
            <v>TULSIPUR</v>
          </cell>
          <cell r="D38">
            <v>47</v>
          </cell>
        </row>
        <row r="39">
          <cell r="C39" t="str">
            <v>JAJPUR TOWN</v>
          </cell>
          <cell r="D39">
            <v>55</v>
          </cell>
        </row>
        <row r="40">
          <cell r="C40" t="str">
            <v>BALASORE</v>
          </cell>
          <cell r="D40">
            <v>61</v>
          </cell>
        </row>
        <row r="41">
          <cell r="C41" t="str">
            <v>CHARICHHAKA</v>
          </cell>
          <cell r="D41">
            <v>59</v>
          </cell>
        </row>
        <row r="42">
          <cell r="C42" t="str">
            <v xml:space="preserve">PADAMPUR </v>
          </cell>
          <cell r="D42">
            <v>69</v>
          </cell>
        </row>
        <row r="43">
          <cell r="C43" t="str">
            <v>BARIPADA</v>
          </cell>
          <cell r="D43">
            <v>72</v>
          </cell>
        </row>
        <row r="44">
          <cell r="C44" t="str">
            <v>BHADRAK</v>
          </cell>
          <cell r="D44">
            <v>47</v>
          </cell>
        </row>
        <row r="45">
          <cell r="C45" t="str">
            <v>ROURKELA</v>
          </cell>
          <cell r="D45">
            <v>72</v>
          </cell>
        </row>
        <row r="46">
          <cell r="C46" t="str">
            <v>PATNAGARH</v>
          </cell>
          <cell r="D46">
            <v>139</v>
          </cell>
        </row>
        <row r="47">
          <cell r="C47" t="str">
            <v>KANTABANJI</v>
          </cell>
          <cell r="D47">
            <v>104</v>
          </cell>
        </row>
        <row r="48">
          <cell r="C48" t="str">
            <v>MACHHIPADA</v>
          </cell>
          <cell r="D48">
            <v>47</v>
          </cell>
        </row>
        <row r="49">
          <cell r="C49" t="str">
            <v xml:space="preserve">ANANTPUR </v>
          </cell>
          <cell r="D49">
            <v>47</v>
          </cell>
        </row>
        <row r="50">
          <cell r="C50" t="str">
            <v>BORIGUMA</v>
          </cell>
          <cell r="D50">
            <v>104</v>
          </cell>
        </row>
        <row r="51">
          <cell r="C51" t="str">
            <v>ANGUL</v>
          </cell>
          <cell r="D51">
            <v>53</v>
          </cell>
        </row>
        <row r="52">
          <cell r="C52" t="str">
            <v>BAGURAI</v>
          </cell>
          <cell r="D52">
            <v>53</v>
          </cell>
        </row>
        <row r="53">
          <cell r="C53" t="str">
            <v>BETANATI</v>
          </cell>
          <cell r="D53">
            <v>79</v>
          </cell>
        </row>
        <row r="54">
          <cell r="C54" t="str">
            <v>TIRTOL</v>
          </cell>
          <cell r="D54">
            <v>47</v>
          </cell>
        </row>
        <row r="55">
          <cell r="C55" t="str">
            <v>AMBERI</v>
          </cell>
          <cell r="D55">
            <v>55</v>
          </cell>
        </row>
        <row r="56">
          <cell r="C56" t="str">
            <v>KABISURYANAGAR</v>
          </cell>
          <cell r="D56">
            <v>74</v>
          </cell>
        </row>
        <row r="57">
          <cell r="C57" t="str">
            <v>GHANTESWAR</v>
          </cell>
          <cell r="D57">
            <v>55</v>
          </cell>
        </row>
        <row r="58">
          <cell r="C58" t="str">
            <v>PURI</v>
          </cell>
          <cell r="D58">
            <v>47</v>
          </cell>
        </row>
        <row r="59">
          <cell r="C59" t="str">
            <v>DIGAPAHANDI</v>
          </cell>
          <cell r="D59">
            <v>68</v>
          </cell>
        </row>
        <row r="60">
          <cell r="C60" t="str">
            <v>SIKO</v>
          </cell>
          <cell r="D60">
            <v>58</v>
          </cell>
        </row>
        <row r="61">
          <cell r="C61" t="str">
            <v>SORO</v>
          </cell>
          <cell r="D61">
            <v>58</v>
          </cell>
        </row>
        <row r="62">
          <cell r="C62" t="str">
            <v>JAJPUR ROAD</v>
          </cell>
          <cell r="D62">
            <v>55</v>
          </cell>
        </row>
        <row r="63">
          <cell r="C63" t="str">
            <v>SIMILIA</v>
          </cell>
          <cell r="D63">
            <v>47</v>
          </cell>
        </row>
        <row r="64">
          <cell r="C64" t="str">
            <v>CHANDIKHOL</v>
          </cell>
          <cell r="D64">
            <v>47</v>
          </cell>
        </row>
        <row r="65">
          <cell r="C65" t="str">
            <v>JHARSUGUDA</v>
          </cell>
          <cell r="D65">
            <v>72</v>
          </cell>
        </row>
        <row r="66">
          <cell r="C66" t="str">
            <v>KHALARI</v>
          </cell>
          <cell r="D66">
            <v>47</v>
          </cell>
        </row>
        <row r="67">
          <cell r="C67" t="str">
            <v>POLASARA</v>
          </cell>
          <cell r="D67">
            <v>79</v>
          </cell>
        </row>
        <row r="68">
          <cell r="C68" t="str">
            <v>CHIKITI</v>
          </cell>
          <cell r="D68">
            <v>68</v>
          </cell>
        </row>
        <row r="69">
          <cell r="C69" t="str">
            <v>BALUGAON</v>
          </cell>
          <cell r="D69">
            <v>58</v>
          </cell>
        </row>
        <row r="70">
          <cell r="C70" t="str">
            <v>CHOUDWAR</v>
          </cell>
          <cell r="D70">
            <v>47</v>
          </cell>
        </row>
        <row r="71">
          <cell r="C71" t="str">
            <v>RAIRANGPUR</v>
          </cell>
          <cell r="D71">
            <v>100</v>
          </cell>
        </row>
        <row r="72">
          <cell r="C72" t="str">
            <v>CHHATIA</v>
          </cell>
          <cell r="D72">
            <v>47</v>
          </cell>
        </row>
        <row r="73">
          <cell r="C73" t="str">
            <v>PURUSOTTAMPUR</v>
          </cell>
          <cell r="D73">
            <v>68</v>
          </cell>
        </row>
        <row r="74">
          <cell r="C74" t="str">
            <v>DIGI ANDARAI</v>
          </cell>
          <cell r="D74">
            <v>58</v>
          </cell>
        </row>
        <row r="75">
          <cell r="C75" t="str">
            <v>JEYPORE</v>
          </cell>
          <cell r="D75">
            <v>89</v>
          </cell>
        </row>
        <row r="76">
          <cell r="C76" t="str">
            <v>BALARAMPUR</v>
          </cell>
          <cell r="D76">
            <v>47</v>
          </cell>
        </row>
        <row r="77">
          <cell r="C77" t="str">
            <v>GUDIA KATENI</v>
          </cell>
        </row>
        <row r="78">
          <cell r="C78" t="str">
            <v>JODA</v>
          </cell>
        </row>
        <row r="79">
          <cell r="C79" t="str">
            <v>NUAPATNA</v>
          </cell>
        </row>
        <row r="80">
          <cell r="C80" t="str">
            <v>CHANDPUR</v>
          </cell>
        </row>
        <row r="81">
          <cell r="C81" t="str">
            <v>ATTABIRA</v>
          </cell>
        </row>
        <row r="82">
          <cell r="C82" t="str">
            <v>NIRAKARPUR</v>
          </cell>
        </row>
        <row r="83">
          <cell r="C83" t="str">
            <v>KENDUPATANA</v>
          </cell>
          <cell r="D83">
            <v>47</v>
          </cell>
        </row>
        <row r="84">
          <cell r="C84" t="str">
            <v>BHUBANA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tabSelected="1" workbookViewId="0">
      <selection activeCell="T5" sqref="T5"/>
    </sheetView>
  </sheetViews>
  <sheetFormatPr defaultRowHeight="15"/>
  <cols>
    <col min="1" max="1" width="1" style="1" customWidth="1"/>
    <col min="2" max="2" width="3.28515625" style="1" customWidth="1"/>
    <col min="3" max="3" width="10.7109375" style="1" bestFit="1" customWidth="1"/>
    <col min="4" max="4" width="12.28515625" style="1" customWidth="1"/>
    <col min="5" max="5" width="5.85546875" style="1" customWidth="1"/>
    <col min="6" max="6" width="6.85546875" style="1" customWidth="1"/>
    <col min="7" max="7" width="13.57031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28515625" style="1" customWidth="1"/>
    <col min="15" max="15" width="8.5703125" style="1" bestFit="1" customWidth="1"/>
    <col min="16" max="16384" width="9.140625" style="1"/>
  </cols>
  <sheetData>
    <row r="1" spans="2:15" ht="15.75" thickBot="1"/>
    <row r="2" spans="2:15" ht="78.75" customHeight="1" thickBot="1">
      <c r="B2" s="17"/>
      <c r="C2" s="18"/>
      <c r="D2" s="18"/>
      <c r="E2" s="18"/>
      <c r="F2" s="18"/>
      <c r="G2" s="18"/>
      <c r="H2" s="19"/>
      <c r="I2" s="9"/>
      <c r="J2" s="10"/>
      <c r="K2" s="11"/>
      <c r="L2" s="29" t="s">
        <v>0</v>
      </c>
      <c r="M2" s="30"/>
      <c r="N2" s="30"/>
      <c r="O2" s="31"/>
    </row>
    <row r="3" spans="2:15" ht="88.5" customHeight="1" thickBot="1">
      <c r="B3" s="20" t="s">
        <v>12</v>
      </c>
      <c r="C3" s="21"/>
      <c r="D3" s="21"/>
      <c r="E3" s="21"/>
      <c r="F3" s="21"/>
      <c r="G3" s="21"/>
      <c r="H3" s="22"/>
      <c r="I3" s="9"/>
      <c r="J3" s="10"/>
      <c r="K3" s="11"/>
      <c r="L3" s="32" t="s">
        <v>40</v>
      </c>
      <c r="M3" s="33"/>
      <c r="N3" s="33"/>
      <c r="O3" s="34"/>
    </row>
    <row r="4" spans="2:15" s="6" customFormat="1" ht="30.75" thickBot="1">
      <c r="B4" s="12" t="s">
        <v>3</v>
      </c>
      <c r="C4" s="13" t="s">
        <v>4</v>
      </c>
      <c r="D4" s="13" t="s">
        <v>5</v>
      </c>
      <c r="E4" s="13" t="s">
        <v>17</v>
      </c>
      <c r="F4" s="13" t="s">
        <v>6</v>
      </c>
      <c r="G4" s="13" t="s">
        <v>7</v>
      </c>
      <c r="H4" s="13" t="s">
        <v>13</v>
      </c>
      <c r="I4" s="13" t="s">
        <v>14</v>
      </c>
      <c r="J4" s="13" t="s">
        <v>11</v>
      </c>
      <c r="K4" s="14" t="s">
        <v>16</v>
      </c>
      <c r="L4" s="14" t="s">
        <v>18</v>
      </c>
      <c r="M4" s="14" t="s">
        <v>8</v>
      </c>
      <c r="N4" s="14" t="s">
        <v>9</v>
      </c>
      <c r="O4" s="15" t="s">
        <v>10</v>
      </c>
    </row>
    <row r="5" spans="2:15" s="6" customFormat="1">
      <c r="B5" s="35">
        <v>1</v>
      </c>
      <c r="C5" s="4" t="s">
        <v>22</v>
      </c>
      <c r="D5" s="4" t="s">
        <v>23</v>
      </c>
      <c r="E5" s="4" t="s">
        <v>24</v>
      </c>
      <c r="F5" s="16" t="s">
        <v>2</v>
      </c>
      <c r="G5" s="4" t="s">
        <v>15</v>
      </c>
      <c r="H5" s="4">
        <v>15</v>
      </c>
      <c r="I5" s="4"/>
      <c r="J5" s="4">
        <v>15</v>
      </c>
      <c r="K5" s="5">
        <f>VLOOKUP(G5,'[1]N M INTERNATIONAL'!$C$2:$D$87,2,FALSE)</f>
        <v>58</v>
      </c>
      <c r="L5" s="5">
        <f>K5-20</f>
        <v>38</v>
      </c>
      <c r="M5" s="5">
        <f>H5*10</f>
        <v>150</v>
      </c>
      <c r="N5" s="5">
        <v>20</v>
      </c>
      <c r="O5" s="5">
        <f>I5*K5+J5*L5+M5+N5</f>
        <v>740</v>
      </c>
    </row>
    <row r="6" spans="2:15" s="6" customFormat="1">
      <c r="B6" s="35">
        <f>B5+1</f>
        <v>2</v>
      </c>
      <c r="C6" s="4" t="s">
        <v>25</v>
      </c>
      <c r="D6" s="4" t="s">
        <v>26</v>
      </c>
      <c r="E6" s="4" t="s">
        <v>27</v>
      </c>
      <c r="F6" s="16" t="s">
        <v>2</v>
      </c>
      <c r="G6" s="4" t="s">
        <v>15</v>
      </c>
      <c r="H6" s="4">
        <v>33</v>
      </c>
      <c r="I6" s="4">
        <v>10</v>
      </c>
      <c r="J6" s="4">
        <v>23</v>
      </c>
      <c r="K6" s="5">
        <f>VLOOKUP(G6,'[1]N M INTERNATIONAL'!$C$2:$D$87,2,FALSE)</f>
        <v>58</v>
      </c>
      <c r="L6" s="5">
        <f t="shared" ref="L6:L10" si="0">K6-20</f>
        <v>38</v>
      </c>
      <c r="M6" s="5">
        <f t="shared" ref="M6:M10" si="1">H6*10</f>
        <v>330</v>
      </c>
      <c r="N6" s="5">
        <v>20</v>
      </c>
      <c r="O6" s="5">
        <f t="shared" ref="O6:O10" si="2">I6*K6+J6*L6+M6+N6</f>
        <v>1804</v>
      </c>
    </row>
    <row r="7" spans="2:15" s="6" customFormat="1">
      <c r="B7" s="35">
        <f t="shared" ref="B7:B10" si="3">B6+1</f>
        <v>3</v>
      </c>
      <c r="C7" s="4" t="s">
        <v>28</v>
      </c>
      <c r="D7" s="4" t="s">
        <v>29</v>
      </c>
      <c r="E7" s="4" t="s">
        <v>30</v>
      </c>
      <c r="F7" s="16" t="s">
        <v>2</v>
      </c>
      <c r="G7" s="4" t="s">
        <v>15</v>
      </c>
      <c r="H7" s="4">
        <v>25</v>
      </c>
      <c r="I7" s="4"/>
      <c r="J7" s="4">
        <v>25</v>
      </c>
      <c r="K7" s="5">
        <f>VLOOKUP(G7,'[1]N M INTERNATIONAL'!$C$2:$D$87,2,FALSE)</f>
        <v>58</v>
      </c>
      <c r="L7" s="5">
        <f t="shared" si="0"/>
        <v>38</v>
      </c>
      <c r="M7" s="5">
        <f t="shared" si="1"/>
        <v>250</v>
      </c>
      <c r="N7" s="5">
        <v>20</v>
      </c>
      <c r="O7" s="5">
        <f t="shared" si="2"/>
        <v>1220</v>
      </c>
    </row>
    <row r="8" spans="2:15" s="6" customFormat="1">
      <c r="B8" s="35">
        <f t="shared" si="3"/>
        <v>4</v>
      </c>
      <c r="C8" s="4" t="s">
        <v>31</v>
      </c>
      <c r="D8" s="4" t="s">
        <v>32</v>
      </c>
      <c r="E8" s="4" t="s">
        <v>33</v>
      </c>
      <c r="F8" s="16" t="s">
        <v>2</v>
      </c>
      <c r="G8" s="4" t="s">
        <v>34</v>
      </c>
      <c r="H8" s="4">
        <v>37</v>
      </c>
      <c r="I8" s="4">
        <v>16</v>
      </c>
      <c r="J8" s="4">
        <v>21</v>
      </c>
      <c r="K8" s="5">
        <f>VLOOKUP(G8,'[1]N M INTERNATIONAL'!$C$2:$D$87,2,FALSE)</f>
        <v>72</v>
      </c>
      <c r="L8" s="5">
        <f t="shared" si="0"/>
        <v>52</v>
      </c>
      <c r="M8" s="5">
        <f t="shared" si="1"/>
        <v>370</v>
      </c>
      <c r="N8" s="5">
        <v>20</v>
      </c>
      <c r="O8" s="5">
        <f>I8*K8+J8*L8+M8+N8</f>
        <v>2634</v>
      </c>
    </row>
    <row r="9" spans="2:15" s="6" customFormat="1">
      <c r="B9" s="35">
        <f t="shared" si="3"/>
        <v>5</v>
      </c>
      <c r="C9" s="4" t="s">
        <v>31</v>
      </c>
      <c r="D9" s="4" t="s">
        <v>35</v>
      </c>
      <c r="E9" s="4" t="s">
        <v>36</v>
      </c>
      <c r="F9" s="16" t="s">
        <v>2</v>
      </c>
      <c r="G9" s="4" t="s">
        <v>19</v>
      </c>
      <c r="H9" s="4">
        <v>47</v>
      </c>
      <c r="I9" s="4">
        <v>7</v>
      </c>
      <c r="J9" s="4">
        <v>40</v>
      </c>
      <c r="K9" s="5">
        <f>VLOOKUP(G9,'[1]N M INTERNATIONAL'!$C$2:$D$87,2,FALSE)</f>
        <v>55</v>
      </c>
      <c r="L9" s="5">
        <f t="shared" si="0"/>
        <v>35</v>
      </c>
      <c r="M9" s="5">
        <f t="shared" si="1"/>
        <v>470</v>
      </c>
      <c r="N9" s="5">
        <v>20</v>
      </c>
      <c r="O9" s="5">
        <f t="shared" si="2"/>
        <v>2275</v>
      </c>
    </row>
    <row r="10" spans="2:15" s="6" customFormat="1">
      <c r="B10" s="35">
        <f t="shared" si="3"/>
        <v>6</v>
      </c>
      <c r="C10" s="4" t="s">
        <v>31</v>
      </c>
      <c r="D10" s="4" t="s">
        <v>37</v>
      </c>
      <c r="E10" s="4" t="s">
        <v>38</v>
      </c>
      <c r="F10" s="16" t="s">
        <v>2</v>
      </c>
      <c r="G10" s="4" t="s">
        <v>20</v>
      </c>
      <c r="H10" s="4">
        <v>50</v>
      </c>
      <c r="I10" s="4">
        <v>10</v>
      </c>
      <c r="J10" s="4">
        <v>40</v>
      </c>
      <c r="K10" s="5">
        <f>VLOOKUP(G10,'[1]N M INTERNATIONAL'!$C$2:$D$87,2,FALSE)</f>
        <v>79</v>
      </c>
      <c r="L10" s="5">
        <f t="shared" si="0"/>
        <v>59</v>
      </c>
      <c r="M10" s="5">
        <f t="shared" si="1"/>
        <v>500</v>
      </c>
      <c r="N10" s="5">
        <v>20</v>
      </c>
      <c r="O10" s="5">
        <f t="shared" si="2"/>
        <v>3670</v>
      </c>
    </row>
    <row r="11" spans="2:15" s="6" customFormat="1">
      <c r="B11" s="36" t="s">
        <v>39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9">
        <f>SUM(O5:O10)</f>
        <v>12343</v>
      </c>
    </row>
    <row r="12" spans="2:15" s="6" customFormat="1" ht="15.75" thickBot="1">
      <c r="B12" s="7"/>
      <c r="C12"/>
      <c r="D12"/>
      <c r="E12"/>
      <c r="F12"/>
      <c r="G12"/>
      <c r="H12" s="40">
        <f>SUM(H5:H10)</f>
        <v>207</v>
      </c>
      <c r="I12" s="40">
        <f t="shared" ref="I12:J12" si="4">SUM(I5:I10)</f>
        <v>43</v>
      </c>
      <c r="J12" s="40">
        <f t="shared" si="4"/>
        <v>164</v>
      </c>
      <c r="K12" s="8"/>
      <c r="L12" s="8"/>
      <c r="M12" s="8"/>
      <c r="N12" s="8"/>
      <c r="O12" s="8"/>
    </row>
    <row r="13" spans="2:15" s="3" customFormat="1" ht="30" customHeight="1" thickBot="1">
      <c r="B13" s="23" t="s">
        <v>21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2:15" s="2" customFormat="1" ht="30" customHeight="1" thickBot="1">
      <c r="B14" s="26" t="s">
        <v>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</row>
  </sheetData>
  <sortState ref="C5:L9">
    <sortCondition ref="C5:C9"/>
    <sortCondition ref="D5:D9"/>
  </sortState>
  <mergeCells count="7">
    <mergeCell ref="B2:H2"/>
    <mergeCell ref="B3:H3"/>
    <mergeCell ref="B13:O13"/>
    <mergeCell ref="B14:O14"/>
    <mergeCell ref="L2:O2"/>
    <mergeCell ref="L3:O3"/>
    <mergeCell ref="B11:N11"/>
  </mergeCells>
  <conditionalFormatting sqref="D15:D1048576">
    <cfRule type="duplicateValues" dxfId="3" priority="9"/>
  </conditionalFormatting>
  <conditionalFormatting sqref="D4">
    <cfRule type="duplicateValues" dxfId="2" priority="16"/>
  </conditionalFormatting>
  <conditionalFormatting sqref="D12 D5:D10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2026-03-18T07:46:56Z</cp:lastPrinted>
  <dcterms:created xsi:type="dcterms:W3CDTF">2025-03-08T10:00:23Z</dcterms:created>
  <dcterms:modified xsi:type="dcterms:W3CDTF">2026-03-18T07:48:13Z</dcterms:modified>
</cp:coreProperties>
</file>