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J5" l="1"/>
  <c r="J6"/>
  <c r="J7"/>
  <c r="J8"/>
  <c r="L8" s="1"/>
  <c r="J9"/>
  <c r="J4"/>
  <c r="L4" s="1"/>
  <c r="I5" l="1"/>
  <c r="L5" s="1"/>
  <c r="L10" s="1"/>
  <c r="I6"/>
  <c r="L6" s="1"/>
  <c r="I7"/>
  <c r="L7" s="1"/>
  <c r="I9"/>
  <c r="L9" s="1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<sst xmlns="http://schemas.openxmlformats.org/spreadsheetml/2006/main" count="48" uniqueCount="40">
  <si>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</si>
  <si>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02/2/2025</t>
  </si>
  <si>
    <t>406</t>
  </si>
  <si>
    <t>11/2/2025</t>
  </si>
  <si>
    <t>413</t>
  </si>
  <si>
    <t>17/2/2025</t>
  </si>
  <si>
    <t>417</t>
  </si>
  <si>
    <t>22/2/2025</t>
  </si>
  <si>
    <t>421</t>
  </si>
  <si>
    <t>28/2/2025</t>
  </si>
  <si>
    <t>426</t>
  </si>
  <si>
    <t>432</t>
  </si>
  <si>
    <t>Thanking you for your business.
PRAGATI LOGISTICS</t>
  </si>
  <si>
    <t xml:space="preserve">DUNCAN TEA LIMITED
Address:GANDARPUR,GROUND FLOOR NEAR N.H.-5,CUTTACK,PIN-753003,9938514993
GST No:21AABCD0201A1Z3
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</si>
  <si>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</si>
  <si>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</si>
  <si>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</si>
  <si>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</si>
  <si>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</si>
  <si>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</si>
  <si>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</si>
  <si>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</si>
  <si>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</si>
  <si>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</t>
  </si>
  <si>
    <t>LR CH.</t>
  </si>
  <si>
    <t>AMOUNT</t>
  </si>
  <si>
    <t>DO/20878</t>
  </si>
  <si>
    <t>JA/25429</t>
  </si>
  <si>
    <t>JA/25877</t>
  </si>
  <si>
    <t>JA/26251</t>
  </si>
  <si>
    <t>DO/22796</t>
  </si>
  <si>
    <t>DO/22858</t>
  </si>
  <si>
    <t>JAJPUR ROAD</t>
  </si>
  <si>
    <t>KEONJHAR</t>
  </si>
  <si>
    <t>GOP</t>
  </si>
  <si>
    <t>KENDRAPARA</t>
  </si>
  <si>
    <t>CTC</t>
  </si>
  <si>
    <t>Kindly, verify &amp; confirm within 7 days, else GST will be filed by 20th MAR, 2025. 
GST to be paid by Consignor under Reverse Charge Mechanism(RCM) as per GST.</t>
  </si>
  <si>
    <t>(RUPEES FIVE THOUSAND SEVEN HUNDRED SEVENTY THREE ONLY)</t>
  </si>
  <si>
    <t xml:space="preserve">Bill Date:28/02/2025
Bill NO : 36770
Total Amount:5773.00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</si>
</sst>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7</xdr:col>
      <xdr:colOff>495300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T5" sqref="T5:T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4"/>
      <c r="I1" s="25"/>
      <c r="J1" s="19" t="s">
        <v>0</v>
      </c>
      <c r="K1" s="20"/>
      <c r="L1" s="20"/>
    </row>
    <row r="2" spans="1:12" ht="72" customHeight="1">
      <c r="A2" s="26" t="s">
        <v>13</v>
      </c>
      <c r="B2" s="27"/>
      <c r="C2" s="27"/>
      <c r="D2" s="27"/>
      <c r="E2" s="27"/>
      <c r="F2" s="27"/>
      <c r="G2" s="27"/>
      <c r="H2" s="27"/>
      <c r="I2" s="28"/>
      <c r="J2" s="21" t="s">
        <v>39</v>
      </c>
      <c r="K2" s="22"/>
      <c r="L2" s="22"/>
    </row>
    <row r="3" spans="1:12" s="3" customFormat="1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0" t="s">
        <v>22</v>
      </c>
      <c r="J3" s="10" t="s">
        <v>23</v>
      </c>
      <c r="K3" s="10" t="s">
        <v>24</v>
      </c>
      <c r="L3" s="10" t="s">
        <v>25</v>
      </c>
    </row>
    <row r="4" spans="1:12">
      <c r="A4" s="4">
        <v>1</v>
      </c>
      <c r="B4" s="4" t="s">
        <v>1</v>
      </c>
      <c r="C4" s="4" t="s">
        <v>26</v>
      </c>
      <c r="D4" s="11" t="s">
        <v>36</v>
      </c>
      <c r="E4" s="7" t="s">
        <v>32</v>
      </c>
      <c r="F4" s="4" t="s">
        <v>2</v>
      </c>
      <c r="G4" s="4">
        <v>7</v>
      </c>
      <c r="H4" s="4">
        <v>90</v>
      </c>
      <c r="I4" s="5">
        <v>2.75</v>
      </c>
      <c r="J4" s="5">
        <f>VLOOKUP(E4,'[1]DUNCAN TEA'!$C$5:$F$116,4,FALSE)</f>
        <v>0</v>
      </c>
      <c r="K4" s="5">
        <v>25</v>
      </c>
      <c r="L4" s="5">
        <f>H4*I4+J4+K4</f>
        <v>272.5</v>
      </c>
    </row>
    <row r="5" spans="1:12">
      <c r="A5" s="4">
        <v>2</v>
      </c>
      <c r="B5" s="4" t="s">
        <v>3</v>
      </c>
      <c r="C5" s="4" t="s">
        <v>27</v>
      </c>
      <c r="D5" s="11" t="s">
        <v>36</v>
      </c>
      <c r="E5" s="7" t="s">
        <v>33</v>
      </c>
      <c r="F5" s="4" t="s">
        <v>4</v>
      </c>
      <c r="G5" s="4">
        <v>36</v>
      </c>
      <c r="H5" s="4">
        <v>470</v>
      </c>
      <c r="I5" s="8">
        <f>VLOOKUP(E5,Invoice!$E$4:$I$14,5,FALSE)</f>
        <v>3.01</v>
      </c>
      <c r="J5" s="8">
        <f>VLOOKUP(E5,'[1]DUNCAN TEA'!$C$5:$F$116,4,FALSE)</f>
        <v>0</v>
      </c>
      <c r="K5" s="5">
        <v>25</v>
      </c>
      <c r="L5" s="8">
        <f t="shared" ref="L5:L9" si="0">H5*I5+J5+K5</f>
        <v>1439.6999999999998</v>
      </c>
    </row>
    <row r="6" spans="1:12">
      <c r="A6" s="4">
        <v>3</v>
      </c>
      <c r="B6" s="4" t="s">
        <v>5</v>
      </c>
      <c r="C6" s="4" t="s">
        <v>28</v>
      </c>
      <c r="D6" s="11" t="s">
        <v>36</v>
      </c>
      <c r="E6" s="7" t="s">
        <v>33</v>
      </c>
      <c r="F6" s="4" t="s">
        <v>6</v>
      </c>
      <c r="G6" s="4">
        <v>48</v>
      </c>
      <c r="H6" s="4">
        <v>615</v>
      </c>
      <c r="I6" s="8">
        <f>VLOOKUP(E6,Invoice!$E$4:$I$14,5,FALSE)</f>
        <v>3.01</v>
      </c>
      <c r="J6" s="8">
        <f>VLOOKUP(E6,'[1]DUNCAN TEA'!$C$5:$F$116,4,FALSE)</f>
        <v>0</v>
      </c>
      <c r="K6" s="5">
        <v>25</v>
      </c>
      <c r="L6" s="8">
        <f t="shared" si="0"/>
        <v>1876.1499999999999</v>
      </c>
    </row>
    <row r="7" spans="1:12">
      <c r="A7" s="4">
        <v>4</v>
      </c>
      <c r="B7" s="4" t="s">
        <v>7</v>
      </c>
      <c r="C7" s="4" t="s">
        <v>29</v>
      </c>
      <c r="D7" s="11" t="s">
        <v>36</v>
      </c>
      <c r="E7" s="7" t="s">
        <v>33</v>
      </c>
      <c r="F7" s="4" t="s">
        <v>8</v>
      </c>
      <c r="G7" s="4">
        <v>35</v>
      </c>
      <c r="H7" s="4">
        <v>455</v>
      </c>
      <c r="I7" s="8">
        <f>VLOOKUP(E7,Invoice!$E$4:$I$14,5,FALSE)</f>
        <v>3.01</v>
      </c>
      <c r="J7" s="8">
        <f>VLOOKUP(E7,'[1]DUNCAN TEA'!$C$5:$F$116,4,FALSE)</f>
        <v>0</v>
      </c>
      <c r="K7" s="5">
        <v>25</v>
      </c>
      <c r="L7" s="8">
        <f t="shared" si="0"/>
        <v>1394.55</v>
      </c>
    </row>
    <row r="8" spans="1:12">
      <c r="A8" s="4">
        <v>5</v>
      </c>
      <c r="B8" s="4" t="s">
        <v>9</v>
      </c>
      <c r="C8" s="4" t="s">
        <v>30</v>
      </c>
      <c r="D8" s="11" t="s">
        <v>36</v>
      </c>
      <c r="E8" s="7" t="s">
        <v>34</v>
      </c>
      <c r="F8" s="4" t="s">
        <v>10</v>
      </c>
      <c r="G8" s="4">
        <v>6</v>
      </c>
      <c r="H8" s="4">
        <v>125</v>
      </c>
      <c r="I8" s="8">
        <v>2.75</v>
      </c>
      <c r="J8" s="8">
        <f>VLOOKUP(E8,'[1]DUNCAN TEA'!$C$5:$F$116,4,FALSE)</f>
        <v>0</v>
      </c>
      <c r="K8" s="5">
        <v>25</v>
      </c>
      <c r="L8" s="8">
        <f t="shared" si="0"/>
        <v>368.75</v>
      </c>
    </row>
    <row r="9" spans="1:12">
      <c r="A9" s="4">
        <v>6</v>
      </c>
      <c r="B9" s="4" t="s">
        <v>9</v>
      </c>
      <c r="C9" s="4" t="s">
        <v>31</v>
      </c>
      <c r="D9" s="11" t="s">
        <v>36</v>
      </c>
      <c r="E9" s="7" t="s">
        <v>35</v>
      </c>
      <c r="F9" s="4" t="s">
        <v>11</v>
      </c>
      <c r="G9" s="4">
        <v>7</v>
      </c>
      <c r="H9" s="4">
        <v>160</v>
      </c>
      <c r="I9" s="8">
        <f>VLOOKUP(E9,Invoice!$E$4:$I$14,5,FALSE)</f>
        <v>2.48</v>
      </c>
      <c r="J9" s="8">
        <f>VLOOKUP(E9,'[1]DUNCAN TEA'!$C$5:$F$116,4,FALSE)</f>
        <v>0</v>
      </c>
      <c r="K9" s="5">
        <v>25</v>
      </c>
      <c r="L9" s="8">
        <f t="shared" si="0"/>
        <v>421.8</v>
      </c>
    </row>
    <row r="10" spans="1:12" s="3" customFormat="1">
      <c r="A10" s="13" t="s">
        <v>38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6">
        <f>ROUND(SUM(L4:L9),0)</f>
        <v>5773</v>
      </c>
    </row>
    <row r="11" spans="1:12" s="3" customFormat="1" ht="30" customHeight="1">
      <c r="A11" s="17" t="s">
        <v>37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</row>
    <row r="12" spans="1:12" s="3" customFormat="1" ht="30" customHeight="1">
      <c r="A12" s="17" t="s">
        <v>12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</row>
    <row r="13" spans="1:12">
      <c r="G13" s="12">
        <f>SUM(G4:G9)</f>
        <v>139</v>
      </c>
      <c r="H13" s="12">
        <f>SUM(H4:H9)</f>
        <v>1915</v>
      </c>
    </row>
  </sheetData>
  <sortState ref="B4:M9">
    <sortCondition ref="B4:B9"/>
  </sortState>
  <mergeCells count="7">
    <mergeCell ref="A10:K10"/>
    <mergeCell ref="A11:L11"/>
    <mergeCell ref="A12:L12"/>
    <mergeCell ref="J1:L1"/>
    <mergeCell ref="J2:L2"/>
    <mergeCell ref="A1:I1"/>
    <mergeCell ref="A2:I2"/>
  </mergeCells>
  <conditionalFormatting sqref="C1:C1048576">
    <cfRule type="duplicateValues" dxfId="0" priority="1"/>
  </conditionalFormatting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2025-03-09T04:26:48Z</cp:lastPrinted>
  <dcterms:created xsi:type="dcterms:W3CDTF">2025-03-08T08:31:08Z</dcterms:created>
  <dcterms:modified xsi:type="dcterms:W3CDTF">2025-03-28T07:17:27Z</dcterms:modified>
</cp:coreProperties>
</file>