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Invoice!$A$4:$N$86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84" i="1"/>
  <c r="J82"/>
  <c r="H82"/>
  <c r="J81"/>
  <c r="I81"/>
  <c r="M81" s="1"/>
  <c r="H81"/>
  <c r="J80"/>
  <c r="H80"/>
  <c r="J79"/>
  <c r="H79"/>
  <c r="I79" s="1"/>
  <c r="M79" s="1"/>
  <c r="J78"/>
  <c r="H78"/>
  <c r="J77"/>
  <c r="I77"/>
  <c r="M77" s="1"/>
  <c r="H77"/>
  <c r="J76"/>
  <c r="H76"/>
  <c r="J75"/>
  <c r="H75"/>
  <c r="J74"/>
  <c r="I74"/>
  <c r="M74" s="1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I65"/>
  <c r="M65" s="1"/>
  <c r="H65"/>
  <c r="J64"/>
  <c r="H64"/>
  <c r="J63"/>
  <c r="H63"/>
  <c r="I63" s="1"/>
  <c r="J62"/>
  <c r="H62"/>
  <c r="J61"/>
  <c r="H61"/>
  <c r="I61" s="1"/>
  <c r="M61" s="1"/>
  <c r="J59"/>
  <c r="H59"/>
  <c r="J58"/>
  <c r="H58"/>
  <c r="J57"/>
  <c r="H57"/>
  <c r="I57" s="1"/>
  <c r="M57" s="1"/>
  <c r="J56"/>
  <c r="H56"/>
  <c r="J55"/>
  <c r="I55"/>
  <c r="M55" s="1"/>
  <c r="H55"/>
  <c r="J54"/>
  <c r="H54"/>
  <c r="J53"/>
  <c r="H53"/>
  <c r="I53" s="1"/>
  <c r="J52"/>
  <c r="H52"/>
  <c r="J51"/>
  <c r="H51"/>
  <c r="I51" s="1"/>
  <c r="M51" s="1"/>
  <c r="J50"/>
  <c r="H50"/>
  <c r="J49"/>
  <c r="H49"/>
  <c r="I49" s="1"/>
  <c r="M49" s="1"/>
  <c r="J48"/>
  <c r="H48"/>
  <c r="J47"/>
  <c r="I47"/>
  <c r="M47" s="1"/>
  <c r="H47"/>
  <c r="J46"/>
  <c r="H46"/>
  <c r="J45"/>
  <c r="H45"/>
  <c r="I45" s="1"/>
  <c r="J44"/>
  <c r="H44"/>
  <c r="J43"/>
  <c r="H43"/>
  <c r="I43" s="1"/>
  <c r="M43" s="1"/>
  <c r="J42"/>
  <c r="H42"/>
  <c r="J41"/>
  <c r="H41"/>
  <c r="I41" s="1"/>
  <c r="M41" s="1"/>
  <c r="J39"/>
  <c r="I39"/>
  <c r="M39" s="1"/>
  <c r="H39"/>
  <c r="J37"/>
  <c r="H37"/>
  <c r="J36"/>
  <c r="H36"/>
  <c r="J35"/>
  <c r="H35"/>
  <c r="J34"/>
  <c r="H34"/>
  <c r="J33"/>
  <c r="H33"/>
  <c r="I33" s="1"/>
  <c r="M33" s="1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I19"/>
  <c r="M19" s="1"/>
  <c r="H19"/>
  <c r="J18"/>
  <c r="H18"/>
  <c r="J17"/>
  <c r="H17"/>
  <c r="I17" s="1"/>
  <c r="J16"/>
  <c r="H16"/>
  <c r="J15"/>
  <c r="H15"/>
  <c r="I15" s="1"/>
  <c r="M15" s="1"/>
  <c r="J14"/>
  <c r="H14"/>
  <c r="J13"/>
  <c r="H13"/>
  <c r="I13" s="1"/>
  <c r="M13" s="1"/>
  <c r="J12"/>
  <c r="H12"/>
  <c r="J11"/>
  <c r="I11"/>
  <c r="M11" s="1"/>
  <c r="H11"/>
  <c r="J10"/>
  <c r="H10"/>
  <c r="J9"/>
  <c r="H9"/>
  <c r="I9" s="1"/>
  <c r="J8"/>
  <c r="H8"/>
  <c r="J7"/>
  <c r="H7"/>
  <c r="I7" s="1"/>
  <c r="M7" s="1"/>
  <c r="J6"/>
  <c r="H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J5"/>
  <c r="H5"/>
  <c r="I5" s="1"/>
  <c r="M5" s="1"/>
  <c r="M45" l="1"/>
  <c r="M53"/>
  <c r="M63"/>
  <c r="M9"/>
  <c r="M17"/>
  <c r="I6"/>
  <c r="M6" s="1"/>
  <c r="I8"/>
  <c r="M8" s="1"/>
  <c r="I10"/>
  <c r="M10" s="1"/>
  <c r="I12"/>
  <c r="M12" s="1"/>
  <c r="I14"/>
  <c r="M14" s="1"/>
  <c r="I16"/>
  <c r="M16" s="1"/>
  <c r="I18"/>
  <c r="M18" s="1"/>
  <c r="I20"/>
  <c r="M20" s="1"/>
  <c r="I22"/>
  <c r="M22" s="1"/>
  <c r="I24"/>
  <c r="M24" s="1"/>
  <c r="I26"/>
  <c r="M26" s="1"/>
  <c r="I28"/>
  <c r="M28" s="1"/>
  <c r="I30"/>
  <c r="M30" s="1"/>
  <c r="I32"/>
  <c r="M32" s="1"/>
  <c r="I34"/>
  <c r="M34" s="1"/>
  <c r="I36"/>
  <c r="M36" s="1"/>
  <c r="I42"/>
  <c r="M42" s="1"/>
  <c r="I44"/>
  <c r="M44" s="1"/>
  <c r="I46"/>
  <c r="M46" s="1"/>
  <c r="I48"/>
  <c r="M48" s="1"/>
  <c r="I50"/>
  <c r="M50" s="1"/>
  <c r="I52"/>
  <c r="M52" s="1"/>
  <c r="I54"/>
  <c r="M54" s="1"/>
  <c r="I56"/>
  <c r="M56" s="1"/>
  <c r="I58"/>
  <c r="M58" s="1"/>
  <c r="I62"/>
  <c r="M62" s="1"/>
  <c r="I64"/>
  <c r="M64" s="1"/>
  <c r="I66"/>
  <c r="M66" s="1"/>
  <c r="I68"/>
  <c r="M68" s="1"/>
  <c r="I70"/>
  <c r="M70" s="1"/>
  <c r="I72"/>
  <c r="M72" s="1"/>
  <c r="I76"/>
  <c r="M76" s="1"/>
  <c r="I78"/>
  <c r="M78" s="1"/>
  <c r="I80"/>
  <c r="M80" s="1"/>
  <c r="I82"/>
  <c r="M82" s="1"/>
  <c r="I21"/>
  <c r="M21" s="1"/>
  <c r="I23"/>
  <c r="M23" s="1"/>
  <c r="I25"/>
  <c r="M25" s="1"/>
  <c r="I27"/>
  <c r="M27" s="1"/>
  <c r="I29"/>
  <c r="M29" s="1"/>
  <c r="I31"/>
  <c r="M31" s="1"/>
  <c r="I35"/>
  <c r="M35" s="1"/>
  <c r="I37"/>
  <c r="M37" s="1"/>
  <c r="I59"/>
  <c r="M59" s="1"/>
  <c r="I67"/>
  <c r="M67" s="1"/>
  <c r="I69"/>
  <c r="M69" s="1"/>
  <c r="I71"/>
  <c r="M71" s="1"/>
  <c r="I73"/>
  <c r="M73" s="1"/>
  <c r="I75"/>
  <c r="M75" s="1"/>
  <c r="M83" l="1"/>
</calcChain>
</file>

<file path=xl/sharedStrings.xml><?xml version="1.0" encoding="utf-8"?>
<sst xmlns="http://schemas.openxmlformats.org/spreadsheetml/2006/main" count="500" uniqueCount="278">
  <si>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</si>
  <si>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</si>
  <si>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</si>
  <si>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</si>
  <si>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</si>
  <si>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</si>
  <si>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</si>
  <si>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</si>
  <si>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</si>
  <si>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</si>
  <si>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</si>
  <si>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</si>
  <si>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</si>
  <si>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</si>
  <si>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</si>
  <si>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</si>
  <si>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</si>
  <si>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</si>
  <si>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</si>
  <si>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</si>
  <si>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</si>
  <si>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BALIGUDA</t>
  </si>
  <si>
    <t>PARTY NAME</t>
  </si>
  <si>
    <t xml:space="preserve">
To,
M/S HAWKINS COOKERS LTD
Address:RUDRAPUR, PLOT NO 75,
PAHALA, BHUBANESWAR-752101  ODISHA,9937845138
GST No: 21AAACH1784M1ZL
</t>
  </si>
  <si>
    <t>BARSHA ALLUMINIUM AND STEELS</t>
  </si>
  <si>
    <t>KUSAL HOME APPLIANCES</t>
  </si>
  <si>
    <t>KRISHNA ENTERPRISES</t>
  </si>
  <si>
    <t>BHAWANIPATNA</t>
  </si>
  <si>
    <t>ANANTA METALS</t>
  </si>
  <si>
    <t>BBSR</t>
  </si>
  <si>
    <t>UDALA</t>
  </si>
  <si>
    <t>CHAKADOLA ELECTRONICS</t>
  </si>
  <si>
    <t>FIX</t>
  </si>
  <si>
    <t>KOTPAD</t>
  </si>
  <si>
    <t>MAA MAULI METAL STORE</t>
  </si>
  <si>
    <t>GOPALPUR</t>
  </si>
  <si>
    <t>PANIGRAHI AGENCY</t>
  </si>
  <si>
    <t>AINTHAPALI</t>
  </si>
  <si>
    <t>Kindly, verify &amp; confirm within 7 days, else GST will be filed by 20th APRIL, 2025.
GST to be paid by Consignor under Reverse Charge Mechanism(RCM) as per GST.</t>
  </si>
  <si>
    <t>03/3/2025</t>
  </si>
  <si>
    <t>PL/BH/12295</t>
  </si>
  <si>
    <t>246323</t>
  </si>
  <si>
    <t>PL/BH/12296</t>
  </si>
  <si>
    <t>246324</t>
  </si>
  <si>
    <t xml:space="preserve">SAI ENTERPRISES </t>
  </si>
  <si>
    <t>PL/BH/12297</t>
  </si>
  <si>
    <t>246332</t>
  </si>
  <si>
    <t>PL/BH/12298</t>
  </si>
  <si>
    <t>24141/5350</t>
  </si>
  <si>
    <t>PL/BH/12299</t>
  </si>
  <si>
    <t>4140/5351</t>
  </si>
  <si>
    <t>NAYAK ENTERPRISERS</t>
  </si>
  <si>
    <t>PL/BH/12300</t>
  </si>
  <si>
    <t>24122/5353</t>
  </si>
  <si>
    <t>SWOSTI HOME NEEDS</t>
  </si>
  <si>
    <t>PL/BH/12301</t>
  </si>
  <si>
    <t>24105/5354</t>
  </si>
  <si>
    <t>BISAM CUTTACK</t>
  </si>
  <si>
    <t>SHREE SIDDHI VINAYAK HOME APPLIANCES</t>
  </si>
  <si>
    <t>PL/BH/12302</t>
  </si>
  <si>
    <t>24117/5290</t>
  </si>
  <si>
    <t>PL/BH/12303</t>
  </si>
  <si>
    <t>24139/5352</t>
  </si>
  <si>
    <t>RAIKIA</t>
  </si>
  <si>
    <t>NAYAK VARIETY STORE</t>
  </si>
  <si>
    <t>04/3/2025</t>
  </si>
  <si>
    <t>PL/BH/12328</t>
  </si>
  <si>
    <t>246335</t>
  </si>
  <si>
    <t>05/3/2025</t>
  </si>
  <si>
    <t>PL/BH/12401</t>
  </si>
  <si>
    <t>246343</t>
  </si>
  <si>
    <t>PL/BH/12427</t>
  </si>
  <si>
    <t>5399</t>
  </si>
  <si>
    <t>ODAGAON</t>
  </si>
  <si>
    <t>SAHOO ENTERPRISES</t>
  </si>
  <si>
    <t>PL/BH/12428</t>
  </si>
  <si>
    <t>5400</t>
  </si>
  <si>
    <t>SARADA STORE</t>
  </si>
  <si>
    <t>PL/BH/12429</t>
  </si>
  <si>
    <t>5398</t>
  </si>
  <si>
    <t>GUNUPUR</t>
  </si>
  <si>
    <t>VASUDEV AGENCY</t>
  </si>
  <si>
    <t>PL/BH/12430</t>
  </si>
  <si>
    <t>5396</t>
  </si>
  <si>
    <t>BOLAGARH</t>
  </si>
  <si>
    <t>TANUSHREE</t>
  </si>
  <si>
    <t>PL/BH/12431</t>
  </si>
  <si>
    <t>5397</t>
  </si>
  <si>
    <t>GANIA</t>
  </si>
  <si>
    <t>RAGHUNATH JEW EMPORIUM</t>
  </si>
  <si>
    <t>PL/BH/12432</t>
  </si>
  <si>
    <t>5403</t>
  </si>
  <si>
    <t>SIMILIGUDA</t>
  </si>
  <si>
    <t>S S ELECTRONICS</t>
  </si>
  <si>
    <t>PL/BH/12433</t>
  </si>
  <si>
    <t>5402</t>
  </si>
  <si>
    <t>RAJGANGPUR</t>
  </si>
  <si>
    <t>MITTAL TRADING</t>
  </si>
  <si>
    <t>PL/BH/12434</t>
  </si>
  <si>
    <t>5401</t>
  </si>
  <si>
    <t>KORAPUT</t>
  </si>
  <si>
    <t>BIKRAM RADIO AND ELECTRICALS</t>
  </si>
  <si>
    <t>PL/BH/12435</t>
  </si>
  <si>
    <t>246347</t>
  </si>
  <si>
    <t>JORANDA</t>
  </si>
  <si>
    <t>REHAN ELECTRONICS</t>
  </si>
  <si>
    <t>PL/BH/12436</t>
  </si>
  <si>
    <t>246344</t>
  </si>
  <si>
    <t>DEEPAK TRADERS</t>
  </si>
  <si>
    <t>06/3/2025</t>
  </si>
  <si>
    <t>PL/BH/12445</t>
  </si>
  <si>
    <t>5416</t>
  </si>
  <si>
    <t>SAHU ENTERPRISES</t>
  </si>
  <si>
    <t>PL/BH/12446</t>
  </si>
  <si>
    <t>5421</t>
  </si>
  <si>
    <t>SUBUDHI ENTERPRISES</t>
  </si>
  <si>
    <t>PL/BH/12447</t>
  </si>
  <si>
    <t>5423</t>
  </si>
  <si>
    <t>KRISHNA ELECTRONICS</t>
  </si>
  <si>
    <t>PL/BH/12448</t>
  </si>
  <si>
    <t>5427</t>
  </si>
  <si>
    <t>GHASIPURA</t>
  </si>
  <si>
    <t>PRINCE AND CO</t>
  </si>
  <si>
    <t>PL/BH/12449</t>
  </si>
  <si>
    <t>5436</t>
  </si>
  <si>
    <t>DAMANJODI</t>
  </si>
  <si>
    <t>KANHA ENTERPRISES</t>
  </si>
  <si>
    <t>PL/BH/12450</t>
  </si>
  <si>
    <t>5440</t>
  </si>
  <si>
    <t>SORO</t>
  </si>
  <si>
    <t>SRI AUROBINDO ENTERPRISES</t>
  </si>
  <si>
    <t>PL/BH/12451</t>
  </si>
  <si>
    <t>5441</t>
  </si>
  <si>
    <t>ADASPUR</t>
  </si>
  <si>
    <t>NEELAKANTHA AGENCY</t>
  </si>
  <si>
    <t>PL/BH/12452</t>
  </si>
  <si>
    <t>5442</t>
  </si>
  <si>
    <t>07/3/2025</t>
  </si>
  <si>
    <t>PL/BH/12489</t>
  </si>
  <si>
    <t>246378</t>
  </si>
  <si>
    <t>SAMBALPUR</t>
  </si>
  <si>
    <t>11/3/2025</t>
  </si>
  <si>
    <t>PL/BH/12564</t>
  </si>
  <si>
    <t>246428</t>
  </si>
  <si>
    <t>KARANJIA</t>
  </si>
  <si>
    <t>MAA TARINI ENTERPRISES</t>
  </si>
  <si>
    <t>PL/BH/12565</t>
  </si>
  <si>
    <t>246429</t>
  </si>
  <si>
    <t>DWARIKA PRASAD AGARWALLA</t>
  </si>
  <si>
    <t>PL/BH/12566</t>
  </si>
  <si>
    <t>246430</t>
  </si>
  <si>
    <t>BARIPADA</t>
  </si>
  <si>
    <t>RABINDRA KUMAR PRUSTY</t>
  </si>
  <si>
    <t>PL/BH/12580</t>
  </si>
  <si>
    <t>246441</t>
  </si>
  <si>
    <t>14/3/2025</t>
  </si>
  <si>
    <t>PL/BH/12636</t>
  </si>
  <si>
    <t>6476</t>
  </si>
  <si>
    <t>17/3/2025</t>
  </si>
  <si>
    <t>PL/BH/12634</t>
  </si>
  <si>
    <t>6492</t>
  </si>
  <si>
    <t>PATTAMUNDAI</t>
  </si>
  <si>
    <t>NALINI AND SONS</t>
  </si>
  <si>
    <t>PL/BH/12683</t>
  </si>
  <si>
    <t>246502</t>
  </si>
  <si>
    <t>JAGANNATH ELECTRONICS</t>
  </si>
  <si>
    <t>PL/BH/12684</t>
  </si>
  <si>
    <t>246494</t>
  </si>
  <si>
    <t>19/3/2025</t>
  </si>
  <si>
    <t>PL/BH/12758</t>
  </si>
  <si>
    <t>246557</t>
  </si>
  <si>
    <t>PL/BH/12760</t>
  </si>
  <si>
    <t>246542</t>
  </si>
  <si>
    <t>PL/BH/12761</t>
  </si>
  <si>
    <t>246555</t>
  </si>
  <si>
    <t>PL/BH/12762</t>
  </si>
  <si>
    <t>246553</t>
  </si>
  <si>
    <t>PL/BH/12775</t>
  </si>
  <si>
    <t>246561</t>
  </si>
  <si>
    <t>PL/BH/12776</t>
  </si>
  <si>
    <t>246563</t>
  </si>
  <si>
    <t>20/3/2025</t>
  </si>
  <si>
    <t>PL/BH/12784</t>
  </si>
  <si>
    <t>246581</t>
  </si>
  <si>
    <t>PL/BH/12785</t>
  </si>
  <si>
    <t>246572</t>
  </si>
  <si>
    <t>PL/BH/12786</t>
  </si>
  <si>
    <t>246595</t>
  </si>
  <si>
    <t>21/3/2025</t>
  </si>
  <si>
    <t>PL/BH/12814</t>
  </si>
  <si>
    <t>246620</t>
  </si>
  <si>
    <t>MAA AMBIKA ELECTRONICS AND FURNITURE</t>
  </si>
  <si>
    <t>22/3/2025</t>
  </si>
  <si>
    <t>PL/BH/12867</t>
  </si>
  <si>
    <t>246641</t>
  </si>
  <si>
    <t>PL/BH/12868</t>
  </si>
  <si>
    <t>246642</t>
  </si>
  <si>
    <t>24/3/2025</t>
  </si>
  <si>
    <t>PL/BH/12889</t>
  </si>
  <si>
    <t>246654</t>
  </si>
  <si>
    <t>PL/BH/12890</t>
  </si>
  <si>
    <t>246652</t>
  </si>
  <si>
    <t>MAHALAXMI BASAN BHANDAR</t>
  </si>
  <si>
    <t>PL/BH/12891</t>
  </si>
  <si>
    <t>246669</t>
  </si>
  <si>
    <t>BALASORE</t>
  </si>
  <si>
    <t>UNITED SALES AGENCY</t>
  </si>
  <si>
    <t>26/3/2025</t>
  </si>
  <si>
    <t>PL/BH/12949</t>
  </si>
  <si>
    <t>246735</t>
  </si>
  <si>
    <t>PL/BH/12950</t>
  </si>
  <si>
    <t>246708/ 246709/ 246710</t>
  </si>
  <si>
    <t>27/3/2025</t>
  </si>
  <si>
    <t>BH/55</t>
  </si>
  <si>
    <t>246786</t>
  </si>
  <si>
    <t>RATHI STEEL AND APPLIANCES</t>
  </si>
  <si>
    <t>PL/BH/12982</t>
  </si>
  <si>
    <t>246777</t>
  </si>
  <si>
    <t>JASIPUR</t>
  </si>
  <si>
    <t>JANATA AGENCIES</t>
  </si>
  <si>
    <t>PL/BH/12983</t>
  </si>
  <si>
    <t>246765</t>
  </si>
  <si>
    <t>PL/BH/12984</t>
  </si>
  <si>
    <t>246757</t>
  </si>
  <si>
    <t>RANAPUR</t>
  </si>
  <si>
    <t>MEGHA ENTERPRISES</t>
  </si>
  <si>
    <t>PL/BH/12985</t>
  </si>
  <si>
    <t>246756</t>
  </si>
  <si>
    <t>BANPUR</t>
  </si>
  <si>
    <t>PARVATI ENTERPRISE</t>
  </si>
  <si>
    <t>28/3/2025</t>
  </si>
  <si>
    <t>PL/BH/13029</t>
  </si>
  <si>
    <t>246811</t>
  </si>
  <si>
    <t>PL/BH/13052</t>
  </si>
  <si>
    <t>246803</t>
  </si>
  <si>
    <t>29/3/2025</t>
  </si>
  <si>
    <t>PL/BH/13080</t>
  </si>
  <si>
    <t>246826</t>
  </si>
  <si>
    <t>PL/BH/13081</t>
  </si>
  <si>
    <t>246822</t>
  </si>
  <si>
    <t>KHURDA</t>
  </si>
  <si>
    <t>GUPTA DISTRIBUTORS</t>
  </si>
  <si>
    <t>PL/BH/13082</t>
  </si>
  <si>
    <t>246836</t>
  </si>
  <si>
    <t>PL/BH/13084</t>
  </si>
  <si>
    <t>246843</t>
  </si>
  <si>
    <t>PL/BH/13085</t>
  </si>
  <si>
    <t>246831</t>
  </si>
  <si>
    <t>30/3/2025</t>
  </si>
  <si>
    <t>PL/BH/13086</t>
  </si>
  <si>
    <t>246879</t>
  </si>
  <si>
    <t>PL/BH/13087</t>
  </si>
  <si>
    <t>246874</t>
  </si>
  <si>
    <t>PL/BH/13088</t>
  </si>
  <si>
    <t>246872</t>
  </si>
  <si>
    <t>PL/BH/13089</t>
  </si>
  <si>
    <t>246863</t>
  </si>
  <si>
    <t>PURI</t>
  </si>
  <si>
    <t>GUPTA DISTRIBUTOR</t>
  </si>
  <si>
    <t>PL/BH/13090</t>
  </si>
  <si>
    <t>246864</t>
  </si>
  <si>
    <t>JAGATSINGHPUR</t>
  </si>
  <si>
    <t xml:space="preserve">GUPTA DISTRIBUTORS </t>
  </si>
  <si>
    <t>31/3/2025</t>
  </si>
  <si>
    <t>PL/BH/13113</t>
  </si>
  <si>
    <t>246915</t>
  </si>
  <si>
    <t>PL/BH/13115</t>
  </si>
  <si>
    <t>246903</t>
  </si>
  <si>
    <t>PL/BH/13116</t>
  </si>
  <si>
    <t>246907</t>
  </si>
  <si>
    <t>PL/BH/13130</t>
  </si>
  <si>
    <t>246937</t>
  </si>
  <si>
    <t>PL/BH/13131</t>
  </si>
  <si>
    <t>246939</t>
  </si>
  <si>
    <t>PL/BH/13132</t>
  </si>
  <si>
    <t>246933</t>
  </si>
  <si>
    <t>(RUPEES SEVENTY SIX THOUSAND EIGHT HUNDRED TWO ONLY)</t>
  </si>
  <si>
    <t>Bill Date: 31/03/2025
Bill No : 38958
Total Amount: 76802.00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</si>
</sst>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right"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6</xdr:col>
      <xdr:colOff>57150</xdr:colOff>
      <xdr:row>1</xdr:row>
      <xdr:rowOff>781050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1433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  <cell r="F7"/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  <cell r="E11"/>
          <cell r="F11"/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  <cell r="E14"/>
          <cell r="F14"/>
        </row>
        <row r="15">
          <cell r="D15" t="str">
            <v>BALICHANDRAPUR</v>
          </cell>
          <cell r="E15">
            <v>82</v>
          </cell>
          <cell r="F15"/>
        </row>
        <row r="16">
          <cell r="D16" t="str">
            <v>BALISAHI</v>
          </cell>
          <cell r="E16"/>
          <cell r="F16"/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  <cell r="E21"/>
          <cell r="F21"/>
        </row>
        <row r="22">
          <cell r="D22" t="str">
            <v>BASUDEVPUR</v>
          </cell>
          <cell r="E22"/>
          <cell r="F22"/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  <cell r="E25"/>
          <cell r="F25"/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  <cell r="E27"/>
          <cell r="F27"/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  <cell r="E31"/>
          <cell r="F31"/>
        </row>
        <row r="32">
          <cell r="D32" t="str">
            <v>BINKA</v>
          </cell>
          <cell r="E32">
            <v>82</v>
          </cell>
          <cell r="F32"/>
        </row>
        <row r="33">
          <cell r="D33" t="str">
            <v>BIRAMITRAPUR</v>
          </cell>
          <cell r="E33">
            <v>82</v>
          </cell>
          <cell r="F33"/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  <cell r="F39"/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  <cell r="E42"/>
          <cell r="F42"/>
        </row>
        <row r="43">
          <cell r="D43" t="str">
            <v>CHANDOL</v>
          </cell>
          <cell r="E43">
            <v>50</v>
          </cell>
          <cell r="F43"/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  <cell r="E46"/>
          <cell r="F46"/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  <cell r="F49"/>
        </row>
        <row r="50">
          <cell r="D50" t="str">
            <v>DHALAPATHAR</v>
          </cell>
          <cell r="E50">
            <v>82</v>
          </cell>
          <cell r="F50"/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  <cell r="F53"/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  <cell r="E55"/>
          <cell r="F55"/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  <cell r="F60"/>
        </row>
        <row r="61">
          <cell r="D61" t="str">
            <v>HINJILIKATU</v>
          </cell>
          <cell r="E61">
            <v>82</v>
          </cell>
          <cell r="F61"/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  <cell r="F65"/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  <cell r="F71"/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  <cell r="F74"/>
        </row>
        <row r="75">
          <cell r="D75" t="str">
            <v>KAMAKHYANAGAR</v>
          </cell>
          <cell r="E75"/>
          <cell r="F75"/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  <cell r="F84"/>
        </row>
        <row r="85">
          <cell r="D85" t="str">
            <v>KONARK</v>
          </cell>
          <cell r="E85">
            <v>82</v>
          </cell>
          <cell r="F85"/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  <cell r="F87"/>
        </row>
        <row r="88">
          <cell r="D88" t="str">
            <v>KUJANG</v>
          </cell>
          <cell r="E88"/>
          <cell r="F88"/>
        </row>
        <row r="89">
          <cell r="D89" t="str">
            <v>LAHUNIPARA</v>
          </cell>
          <cell r="E89">
            <v>90</v>
          </cell>
          <cell r="F89"/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  <cell r="E91"/>
          <cell r="F91"/>
        </row>
        <row r="92">
          <cell r="D92" t="str">
            <v>MUKHIGUDA</v>
          </cell>
          <cell r="E92"/>
          <cell r="F92"/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  <cell r="F96"/>
        </row>
        <row r="97">
          <cell r="D97" t="str">
            <v>NIMAPARA</v>
          </cell>
          <cell r="E97">
            <v>82</v>
          </cell>
          <cell r="F97"/>
        </row>
        <row r="98">
          <cell r="D98" t="str">
            <v>NUAPARA</v>
          </cell>
          <cell r="E98">
            <v>67</v>
          </cell>
          <cell r="F98"/>
        </row>
        <row r="99">
          <cell r="D99" t="str">
            <v>NUAPATNA</v>
          </cell>
          <cell r="E99">
            <v>66</v>
          </cell>
          <cell r="F99"/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  <cell r="E104"/>
          <cell r="F104"/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  <cell r="F106"/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  <cell r="F113"/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  <cell r="E116"/>
          <cell r="F116"/>
        </row>
        <row r="117">
          <cell r="D117" t="str">
            <v>RENGALI</v>
          </cell>
          <cell r="E117">
            <v>82</v>
          </cell>
          <cell r="F117"/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  <cell r="F120"/>
        </row>
        <row r="121">
          <cell r="D121" t="str">
            <v>SALIPUR</v>
          </cell>
          <cell r="E121"/>
          <cell r="F121"/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E129"/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E131"/>
          <cell r="F131">
            <v>70</v>
          </cell>
        </row>
        <row r="132">
          <cell r="D132" t="str">
            <v>BALIGUDA</v>
          </cell>
          <cell r="E132"/>
          <cell r="F132">
            <v>90</v>
          </cell>
        </row>
        <row r="133">
          <cell r="D133" t="str">
            <v>SHERGARH</v>
          </cell>
          <cell r="E133"/>
          <cell r="F133">
            <v>80</v>
          </cell>
        </row>
        <row r="134">
          <cell r="D134" t="str">
            <v>CHHATRAPUR</v>
          </cell>
          <cell r="E134"/>
          <cell r="F134">
            <v>80</v>
          </cell>
        </row>
        <row r="135">
          <cell r="D135" t="str">
            <v>CHIKITIPENTHA</v>
          </cell>
          <cell r="E135"/>
          <cell r="F135">
            <v>80</v>
          </cell>
        </row>
        <row r="136">
          <cell r="D136" t="str">
            <v>BORIGUMMA</v>
          </cell>
          <cell r="E136"/>
          <cell r="F136">
            <v>90</v>
          </cell>
        </row>
        <row r="137">
          <cell r="D137" t="str">
            <v>GANIA</v>
          </cell>
          <cell r="E137"/>
          <cell r="F137">
            <v>80</v>
          </cell>
        </row>
        <row r="138">
          <cell r="D138" t="str">
            <v>DARINGBADI</v>
          </cell>
          <cell r="E138"/>
          <cell r="F138">
            <v>130</v>
          </cell>
        </row>
        <row r="139">
          <cell r="D139" t="str">
            <v>GHASIPURA</v>
          </cell>
          <cell r="E139"/>
          <cell r="F139">
            <v>80</v>
          </cell>
        </row>
        <row r="140">
          <cell r="D140" t="str">
            <v>KHALLIKOTE</v>
          </cell>
          <cell r="E140"/>
          <cell r="F140">
            <v>120</v>
          </cell>
        </row>
        <row r="141">
          <cell r="D141" t="str">
            <v>KOTPAD</v>
          </cell>
          <cell r="E141"/>
          <cell r="F141">
            <v>150</v>
          </cell>
        </row>
        <row r="142">
          <cell r="D142" t="str">
            <v>KALINGA NAGAR</v>
          </cell>
          <cell r="E142"/>
          <cell r="F142">
            <v>120</v>
          </cell>
        </row>
        <row r="143">
          <cell r="D143" t="str">
            <v>RAIKIA</v>
          </cell>
          <cell r="E143"/>
          <cell r="F143">
            <v>130</v>
          </cell>
        </row>
        <row r="144">
          <cell r="D144" t="str">
            <v>TIKABALI</v>
          </cell>
          <cell r="E144"/>
          <cell r="F144">
            <v>180</v>
          </cell>
        </row>
        <row r="145">
          <cell r="D145" t="str">
            <v>KALAPATHAR</v>
          </cell>
          <cell r="E145"/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"/>
  <sheetViews>
    <sheetView tabSelected="1" topLeftCell="A46" workbookViewId="0">
      <selection activeCell="W72" sqref="W72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10.85546875" style="1" bestFit="1" customWidth="1"/>
    <col min="5" max="5" width="6.42578125" style="1" bestFit="1" customWidth="1"/>
    <col min="6" max="6" width="18" style="1" bestFit="1" customWidth="1"/>
    <col min="7" max="7" width="6.42578125" style="1" customWidth="1"/>
    <col min="8" max="8" width="6.85546875" style="4" customWidth="1"/>
    <col min="9" max="9" width="7" style="4" customWidth="1"/>
    <col min="10" max="10" width="5.85546875" style="4" customWidth="1"/>
    <col min="11" max="11" width="6.7109375" style="4" customWidth="1"/>
    <col min="12" max="12" width="7.425781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25"/>
      <c r="B2" s="26"/>
      <c r="C2" s="26"/>
      <c r="D2" s="26"/>
      <c r="E2" s="26"/>
      <c r="F2" s="26"/>
      <c r="G2" s="27"/>
      <c r="H2" s="19" t="s">
        <v>20</v>
      </c>
      <c r="I2" s="20"/>
      <c r="J2" s="20"/>
      <c r="K2" s="20"/>
      <c r="L2" s="20"/>
      <c r="M2" s="21"/>
    </row>
    <row r="3" spans="1:14" ht="92.25" customHeight="1" thickBot="1">
      <c r="A3" s="16" t="s">
        <v>23</v>
      </c>
      <c r="B3" s="17"/>
      <c r="C3" s="17"/>
      <c r="D3" s="17"/>
      <c r="E3" s="17"/>
      <c r="F3" s="17"/>
      <c r="G3" s="18"/>
      <c r="H3" s="22" t="s">
        <v>277</v>
      </c>
      <c r="I3" s="23"/>
      <c r="J3" s="23"/>
      <c r="K3" s="23"/>
      <c r="L3" s="23"/>
      <c r="M3" s="24"/>
      <c r="N3" s="4"/>
    </row>
    <row r="4" spans="1:14" s="2" customFormat="1" ht="15" customHeight="1" thickBot="1">
      <c r="A4" s="7" t="s">
        <v>7</v>
      </c>
      <c r="B4" s="8" t="s">
        <v>5</v>
      </c>
      <c r="C4" s="8" t="s">
        <v>15</v>
      </c>
      <c r="D4" s="11" t="s">
        <v>16</v>
      </c>
      <c r="E4" s="8" t="s">
        <v>4</v>
      </c>
      <c r="F4" s="8" t="s">
        <v>6</v>
      </c>
      <c r="G4" s="8" t="s">
        <v>1</v>
      </c>
      <c r="H4" s="9" t="s">
        <v>2</v>
      </c>
      <c r="I4" s="9" t="s">
        <v>8</v>
      </c>
      <c r="J4" s="9" t="s">
        <v>3</v>
      </c>
      <c r="K4" s="9" t="s">
        <v>10</v>
      </c>
      <c r="L4" s="9" t="s">
        <v>9</v>
      </c>
      <c r="M4" s="10" t="s">
        <v>11</v>
      </c>
      <c r="N4" s="6" t="s">
        <v>22</v>
      </c>
    </row>
    <row r="5" spans="1:14" s="2" customFormat="1" ht="14.45" customHeight="1">
      <c r="A5" s="44">
        <v>1</v>
      </c>
      <c r="B5" s="45" t="s">
        <v>39</v>
      </c>
      <c r="C5" s="45" t="s">
        <v>40</v>
      </c>
      <c r="D5" s="45" t="s">
        <v>41</v>
      </c>
      <c r="E5" s="46" t="s">
        <v>29</v>
      </c>
      <c r="F5" s="45" t="s">
        <v>30</v>
      </c>
      <c r="G5" s="45">
        <v>1</v>
      </c>
      <c r="H5" s="47">
        <f>VLOOKUP(F5,'[1]HAWKINS COOKER'!$D$3:$F$156,3,FALSE)</f>
        <v>78</v>
      </c>
      <c r="I5" s="47">
        <f t="shared" ref="I5:I37" si="0">G5*H5*20%</f>
        <v>15.600000000000001</v>
      </c>
      <c r="J5" s="47">
        <f t="shared" ref="J5:J37" si="1">G5*1</f>
        <v>1</v>
      </c>
      <c r="K5" s="47">
        <v>35</v>
      </c>
      <c r="L5" s="47">
        <v>150</v>
      </c>
      <c r="M5" s="48">
        <f t="shared" ref="M5:M37" si="2">G5*H5+I5+J5+K5+L5</f>
        <v>279.60000000000002</v>
      </c>
      <c r="N5" s="41" t="s">
        <v>31</v>
      </c>
    </row>
    <row r="6" spans="1:14" s="2" customFormat="1" ht="14.45" customHeight="1">
      <c r="A6" s="49">
        <f>A5+1</f>
        <v>2</v>
      </c>
      <c r="B6" s="31" t="s">
        <v>39</v>
      </c>
      <c r="C6" s="31" t="s">
        <v>42</v>
      </c>
      <c r="D6" s="31" t="s">
        <v>43</v>
      </c>
      <c r="E6" s="32" t="s">
        <v>29</v>
      </c>
      <c r="F6" s="31" t="s">
        <v>13</v>
      </c>
      <c r="G6" s="31">
        <v>1</v>
      </c>
      <c r="H6" s="33">
        <f>VLOOKUP(F6,'[1]HAWKINS COOKER'!$D$3:$F$156,3,FALSE)</f>
        <v>85</v>
      </c>
      <c r="I6" s="33">
        <f t="shared" si="0"/>
        <v>17</v>
      </c>
      <c r="J6" s="33">
        <f t="shared" si="1"/>
        <v>1</v>
      </c>
      <c r="K6" s="33">
        <v>35</v>
      </c>
      <c r="L6" s="33">
        <v>150</v>
      </c>
      <c r="M6" s="50">
        <f t="shared" si="2"/>
        <v>288</v>
      </c>
      <c r="N6" s="42" t="s">
        <v>44</v>
      </c>
    </row>
    <row r="7" spans="1:14" s="2" customFormat="1" ht="14.45" customHeight="1">
      <c r="A7" s="49">
        <f t="shared" ref="A7:A70" si="3">A6+1</f>
        <v>3</v>
      </c>
      <c r="B7" s="31" t="s">
        <v>39</v>
      </c>
      <c r="C7" s="31" t="s">
        <v>45</v>
      </c>
      <c r="D7" s="31" t="s">
        <v>46</v>
      </c>
      <c r="E7" s="32" t="s">
        <v>29</v>
      </c>
      <c r="F7" s="31" t="s">
        <v>18</v>
      </c>
      <c r="G7" s="31">
        <v>1</v>
      </c>
      <c r="H7" s="33">
        <f>VLOOKUP(F7,'[1]HAWKINS COOKER'!$D$3:$F$156,3,FALSE)</f>
        <v>42</v>
      </c>
      <c r="I7" s="33">
        <f t="shared" si="0"/>
        <v>8.4</v>
      </c>
      <c r="J7" s="33">
        <f t="shared" si="1"/>
        <v>1</v>
      </c>
      <c r="K7" s="33">
        <v>35</v>
      </c>
      <c r="L7" s="33">
        <v>150</v>
      </c>
      <c r="M7" s="50">
        <f t="shared" si="2"/>
        <v>236.4</v>
      </c>
      <c r="N7" s="41" t="s">
        <v>19</v>
      </c>
    </row>
    <row r="8" spans="1:14" s="2" customFormat="1" ht="14.45" customHeight="1">
      <c r="A8" s="49">
        <f t="shared" si="3"/>
        <v>4</v>
      </c>
      <c r="B8" s="31" t="s">
        <v>39</v>
      </c>
      <c r="C8" s="31" t="s">
        <v>47</v>
      </c>
      <c r="D8" s="31" t="s">
        <v>48</v>
      </c>
      <c r="E8" s="32" t="s">
        <v>29</v>
      </c>
      <c r="F8" s="31" t="s">
        <v>30</v>
      </c>
      <c r="G8" s="31">
        <v>1</v>
      </c>
      <c r="H8" s="33">
        <f>VLOOKUP(F8,'[1]HAWKINS COOKER'!$D$3:$F$156,3,FALSE)</f>
        <v>78</v>
      </c>
      <c r="I8" s="33">
        <f t="shared" si="0"/>
        <v>15.600000000000001</v>
      </c>
      <c r="J8" s="33">
        <f t="shared" si="1"/>
        <v>1</v>
      </c>
      <c r="K8" s="33">
        <v>35</v>
      </c>
      <c r="L8" s="33">
        <v>150</v>
      </c>
      <c r="M8" s="50">
        <f t="shared" si="2"/>
        <v>279.60000000000002</v>
      </c>
      <c r="N8" s="41" t="s">
        <v>31</v>
      </c>
    </row>
    <row r="9" spans="1:14" s="2" customFormat="1" ht="14.45" customHeight="1">
      <c r="A9" s="49">
        <f t="shared" si="3"/>
        <v>5</v>
      </c>
      <c r="B9" s="31" t="s">
        <v>39</v>
      </c>
      <c r="C9" s="31" t="s">
        <v>49</v>
      </c>
      <c r="D9" s="31" t="s">
        <v>50</v>
      </c>
      <c r="E9" s="32" t="s">
        <v>29</v>
      </c>
      <c r="F9" s="31" t="s">
        <v>21</v>
      </c>
      <c r="G9" s="31">
        <v>1</v>
      </c>
      <c r="H9" s="33">
        <f>VLOOKUP(F9,'[1]HAWKINS COOKER'!$D$3:$F$156,3,FALSE)</f>
        <v>90</v>
      </c>
      <c r="I9" s="33">
        <f t="shared" si="0"/>
        <v>18</v>
      </c>
      <c r="J9" s="33">
        <f t="shared" si="1"/>
        <v>1</v>
      </c>
      <c r="K9" s="33">
        <v>35</v>
      </c>
      <c r="L9" s="33">
        <v>150</v>
      </c>
      <c r="M9" s="50">
        <f t="shared" si="2"/>
        <v>294</v>
      </c>
      <c r="N9" s="42" t="s">
        <v>51</v>
      </c>
    </row>
    <row r="10" spans="1:14" s="2" customFormat="1" ht="14.45" customHeight="1">
      <c r="A10" s="49">
        <f t="shared" si="3"/>
        <v>6</v>
      </c>
      <c r="B10" s="31" t="s">
        <v>39</v>
      </c>
      <c r="C10" s="31" t="s">
        <v>52</v>
      </c>
      <c r="D10" s="31" t="s">
        <v>53</v>
      </c>
      <c r="E10" s="32" t="s">
        <v>29</v>
      </c>
      <c r="F10" s="31" t="s">
        <v>21</v>
      </c>
      <c r="G10" s="31">
        <v>1</v>
      </c>
      <c r="H10" s="33">
        <f>VLOOKUP(F10,'[1]HAWKINS COOKER'!$D$3:$F$156,3,FALSE)</f>
        <v>90</v>
      </c>
      <c r="I10" s="33">
        <f t="shared" si="0"/>
        <v>18</v>
      </c>
      <c r="J10" s="33">
        <f t="shared" si="1"/>
        <v>1</v>
      </c>
      <c r="K10" s="33">
        <v>35</v>
      </c>
      <c r="L10" s="33">
        <v>150</v>
      </c>
      <c r="M10" s="50">
        <f t="shared" si="2"/>
        <v>294</v>
      </c>
      <c r="N10" s="41" t="s">
        <v>54</v>
      </c>
    </row>
    <row r="11" spans="1:14" s="2" customFormat="1" ht="14.45" customHeight="1">
      <c r="A11" s="49">
        <f t="shared" si="3"/>
        <v>7</v>
      </c>
      <c r="B11" s="31" t="s">
        <v>39</v>
      </c>
      <c r="C11" s="31" t="s">
        <v>55</v>
      </c>
      <c r="D11" s="31" t="s">
        <v>56</v>
      </c>
      <c r="E11" s="32" t="s">
        <v>29</v>
      </c>
      <c r="F11" s="31" t="s">
        <v>57</v>
      </c>
      <c r="G11" s="31">
        <v>1</v>
      </c>
      <c r="H11" s="33">
        <f>VLOOKUP(F11,'[1]HAWKINS COOKER'!$D$3:$F$156,3,FALSE)</f>
        <v>170</v>
      </c>
      <c r="I11" s="33">
        <f t="shared" si="0"/>
        <v>34</v>
      </c>
      <c r="J11" s="33">
        <f t="shared" si="1"/>
        <v>1</v>
      </c>
      <c r="K11" s="33">
        <v>35</v>
      </c>
      <c r="L11" s="33">
        <v>150</v>
      </c>
      <c r="M11" s="50">
        <f t="shared" si="2"/>
        <v>390</v>
      </c>
      <c r="N11" s="41" t="s">
        <v>58</v>
      </c>
    </row>
    <row r="12" spans="1:14" s="2" customFormat="1" ht="14.45" customHeight="1">
      <c r="A12" s="49">
        <f t="shared" si="3"/>
        <v>8</v>
      </c>
      <c r="B12" s="31" t="s">
        <v>39</v>
      </c>
      <c r="C12" s="31" t="s">
        <v>59</v>
      </c>
      <c r="D12" s="31" t="s">
        <v>60</v>
      </c>
      <c r="E12" s="32" t="s">
        <v>29</v>
      </c>
      <c r="F12" s="31" t="s">
        <v>33</v>
      </c>
      <c r="G12" s="31">
        <v>1</v>
      </c>
      <c r="H12" s="33">
        <f>VLOOKUP(F12,'[1]HAWKINS COOKER'!$D$3:$F$156,3,FALSE)</f>
        <v>150</v>
      </c>
      <c r="I12" s="33">
        <f t="shared" si="0"/>
        <v>30</v>
      </c>
      <c r="J12" s="33">
        <f t="shared" si="1"/>
        <v>1</v>
      </c>
      <c r="K12" s="33">
        <v>35</v>
      </c>
      <c r="L12" s="33">
        <v>150</v>
      </c>
      <c r="M12" s="50">
        <f t="shared" si="2"/>
        <v>366</v>
      </c>
      <c r="N12" s="41" t="s">
        <v>34</v>
      </c>
    </row>
    <row r="13" spans="1:14" s="2" customFormat="1" ht="14.45" customHeight="1">
      <c r="A13" s="49">
        <f t="shared" si="3"/>
        <v>9</v>
      </c>
      <c r="B13" s="31" t="s">
        <v>39</v>
      </c>
      <c r="C13" s="31" t="s">
        <v>61</v>
      </c>
      <c r="D13" s="31" t="s">
        <v>62</v>
      </c>
      <c r="E13" s="32" t="s">
        <v>29</v>
      </c>
      <c r="F13" s="31" t="s">
        <v>63</v>
      </c>
      <c r="G13" s="31">
        <v>1</v>
      </c>
      <c r="H13" s="33">
        <f>VLOOKUP(F13,'[1]HAWKINS COOKER'!$D$3:$F$156,3,FALSE)</f>
        <v>130</v>
      </c>
      <c r="I13" s="33">
        <f t="shared" si="0"/>
        <v>26</v>
      </c>
      <c r="J13" s="33">
        <f t="shared" si="1"/>
        <v>1</v>
      </c>
      <c r="K13" s="33">
        <v>35</v>
      </c>
      <c r="L13" s="33">
        <v>150</v>
      </c>
      <c r="M13" s="50">
        <f t="shared" si="2"/>
        <v>342</v>
      </c>
      <c r="N13" s="42" t="s">
        <v>64</v>
      </c>
    </row>
    <row r="14" spans="1:14" s="2" customFormat="1" ht="14.45" customHeight="1">
      <c r="A14" s="49">
        <f t="shared" si="3"/>
        <v>10</v>
      </c>
      <c r="B14" s="31" t="s">
        <v>65</v>
      </c>
      <c r="C14" s="31" t="s">
        <v>66</v>
      </c>
      <c r="D14" s="31" t="s">
        <v>67</v>
      </c>
      <c r="E14" s="32" t="s">
        <v>29</v>
      </c>
      <c r="F14" s="31" t="s">
        <v>13</v>
      </c>
      <c r="G14" s="31">
        <v>3</v>
      </c>
      <c r="H14" s="33">
        <f>VLOOKUP(F14,'[1]HAWKINS COOKER'!$D$3:$F$156,3,FALSE)</f>
        <v>85</v>
      </c>
      <c r="I14" s="33">
        <f t="shared" si="0"/>
        <v>51</v>
      </c>
      <c r="J14" s="33">
        <f t="shared" si="1"/>
        <v>3</v>
      </c>
      <c r="K14" s="33">
        <v>35</v>
      </c>
      <c r="L14" s="33">
        <v>150</v>
      </c>
      <c r="M14" s="50">
        <f t="shared" si="2"/>
        <v>494</v>
      </c>
      <c r="N14" s="41" t="s">
        <v>14</v>
      </c>
    </row>
    <row r="15" spans="1:14" s="2" customFormat="1" ht="14.45" customHeight="1">
      <c r="A15" s="49">
        <f t="shared" si="3"/>
        <v>11</v>
      </c>
      <c r="B15" s="31" t="s">
        <v>68</v>
      </c>
      <c r="C15" s="31" t="s">
        <v>69</v>
      </c>
      <c r="D15" s="31" t="s">
        <v>70</v>
      </c>
      <c r="E15" s="32" t="s">
        <v>29</v>
      </c>
      <c r="F15" s="31" t="s">
        <v>13</v>
      </c>
      <c r="G15" s="31">
        <v>1</v>
      </c>
      <c r="H15" s="33">
        <f>VLOOKUP(F15,'[1]HAWKINS COOKER'!$D$3:$F$156,3,FALSE)</f>
        <v>85</v>
      </c>
      <c r="I15" s="33">
        <f t="shared" si="0"/>
        <v>17</v>
      </c>
      <c r="J15" s="33">
        <f t="shared" si="1"/>
        <v>1</v>
      </c>
      <c r="K15" s="33">
        <v>35</v>
      </c>
      <c r="L15" s="33">
        <v>150</v>
      </c>
      <c r="M15" s="50">
        <f t="shared" si="2"/>
        <v>288</v>
      </c>
      <c r="N15" s="41" t="s">
        <v>14</v>
      </c>
    </row>
    <row r="16" spans="1:14" s="2" customFormat="1" ht="14.45" customHeight="1">
      <c r="A16" s="49">
        <f t="shared" si="3"/>
        <v>12</v>
      </c>
      <c r="B16" s="31" t="s">
        <v>68</v>
      </c>
      <c r="C16" s="31" t="s">
        <v>71</v>
      </c>
      <c r="D16" s="31" t="s">
        <v>72</v>
      </c>
      <c r="E16" s="32" t="s">
        <v>29</v>
      </c>
      <c r="F16" s="31" t="s">
        <v>73</v>
      </c>
      <c r="G16" s="31">
        <v>1</v>
      </c>
      <c r="H16" s="33">
        <f>VLOOKUP(F16,'[1]HAWKINS COOKER'!$D$3:$F$156,3,FALSE)</f>
        <v>150</v>
      </c>
      <c r="I16" s="33">
        <f t="shared" si="0"/>
        <v>30</v>
      </c>
      <c r="J16" s="33">
        <f t="shared" si="1"/>
        <v>1</v>
      </c>
      <c r="K16" s="33">
        <v>35</v>
      </c>
      <c r="L16" s="33">
        <v>150</v>
      </c>
      <c r="M16" s="50">
        <f t="shared" si="2"/>
        <v>366</v>
      </c>
      <c r="N16" s="42" t="s">
        <v>74</v>
      </c>
    </row>
    <row r="17" spans="1:14" s="2" customFormat="1" ht="14.45" customHeight="1">
      <c r="A17" s="49">
        <f t="shared" si="3"/>
        <v>13</v>
      </c>
      <c r="B17" s="31" t="s">
        <v>68</v>
      </c>
      <c r="C17" s="31" t="s">
        <v>75</v>
      </c>
      <c r="D17" s="31" t="s">
        <v>76</v>
      </c>
      <c r="E17" s="32" t="s">
        <v>29</v>
      </c>
      <c r="F17" s="31" t="s">
        <v>57</v>
      </c>
      <c r="G17" s="31">
        <v>1</v>
      </c>
      <c r="H17" s="33">
        <f>VLOOKUP(F17,'[1]HAWKINS COOKER'!$D$3:$F$156,3,FALSE)</f>
        <v>170</v>
      </c>
      <c r="I17" s="33">
        <f t="shared" si="0"/>
        <v>34</v>
      </c>
      <c r="J17" s="33">
        <f t="shared" si="1"/>
        <v>1</v>
      </c>
      <c r="K17" s="33">
        <v>35</v>
      </c>
      <c r="L17" s="33">
        <v>150</v>
      </c>
      <c r="M17" s="50">
        <f t="shared" si="2"/>
        <v>390</v>
      </c>
      <c r="N17" s="42" t="s">
        <v>77</v>
      </c>
    </row>
    <row r="18" spans="1:14" s="2" customFormat="1" ht="14.45" customHeight="1">
      <c r="A18" s="49">
        <f t="shared" si="3"/>
        <v>14</v>
      </c>
      <c r="B18" s="31" t="s">
        <v>68</v>
      </c>
      <c r="C18" s="31" t="s">
        <v>78</v>
      </c>
      <c r="D18" s="31" t="s">
        <v>79</v>
      </c>
      <c r="E18" s="32" t="s">
        <v>29</v>
      </c>
      <c r="F18" s="31" t="s">
        <v>80</v>
      </c>
      <c r="G18" s="31">
        <v>1</v>
      </c>
      <c r="H18" s="33">
        <f>VLOOKUP(F18,'[1]HAWKINS COOKER'!$D$3:$F$156,3,FALSE)</f>
        <v>85</v>
      </c>
      <c r="I18" s="33">
        <f t="shared" si="0"/>
        <v>17</v>
      </c>
      <c r="J18" s="33">
        <f t="shared" si="1"/>
        <v>1</v>
      </c>
      <c r="K18" s="33">
        <v>35</v>
      </c>
      <c r="L18" s="33">
        <v>150</v>
      </c>
      <c r="M18" s="50">
        <f t="shared" si="2"/>
        <v>288</v>
      </c>
      <c r="N18" s="42" t="s">
        <v>81</v>
      </c>
    </row>
    <row r="19" spans="1:14" s="2" customFormat="1" ht="14.45" customHeight="1">
      <c r="A19" s="49">
        <f t="shared" si="3"/>
        <v>15</v>
      </c>
      <c r="B19" s="31" t="s">
        <v>68</v>
      </c>
      <c r="C19" s="31" t="s">
        <v>82</v>
      </c>
      <c r="D19" s="31" t="s">
        <v>83</v>
      </c>
      <c r="E19" s="32" t="s">
        <v>29</v>
      </c>
      <c r="F19" s="34" t="s">
        <v>84</v>
      </c>
      <c r="G19" s="31">
        <v>1</v>
      </c>
      <c r="H19" s="33">
        <f>VLOOKUP(F19,'[1]HAWKINS COOKER'!$D$3:$F$156,3,FALSE)</f>
        <v>86</v>
      </c>
      <c r="I19" s="33">
        <f t="shared" si="0"/>
        <v>17.2</v>
      </c>
      <c r="J19" s="33">
        <f t="shared" si="1"/>
        <v>1</v>
      </c>
      <c r="K19" s="33">
        <v>35</v>
      </c>
      <c r="L19" s="33">
        <v>150</v>
      </c>
      <c r="M19" s="50">
        <f t="shared" si="2"/>
        <v>289.2</v>
      </c>
      <c r="N19" s="42" t="s">
        <v>85</v>
      </c>
    </row>
    <row r="20" spans="1:14" s="2" customFormat="1" ht="14.45" customHeight="1">
      <c r="A20" s="49">
        <f t="shared" si="3"/>
        <v>16</v>
      </c>
      <c r="B20" s="31" t="s">
        <v>68</v>
      </c>
      <c r="C20" s="31" t="s">
        <v>86</v>
      </c>
      <c r="D20" s="31" t="s">
        <v>87</v>
      </c>
      <c r="E20" s="32" t="s">
        <v>29</v>
      </c>
      <c r="F20" s="31" t="s">
        <v>88</v>
      </c>
      <c r="G20" s="31">
        <v>1</v>
      </c>
      <c r="H20" s="33">
        <f>VLOOKUP(F20,'[1]HAWKINS COOKER'!$D$3:$F$156,3,FALSE)</f>
        <v>80</v>
      </c>
      <c r="I20" s="33">
        <f t="shared" si="0"/>
        <v>16</v>
      </c>
      <c r="J20" s="33">
        <f t="shared" si="1"/>
        <v>1</v>
      </c>
      <c r="K20" s="33">
        <v>35</v>
      </c>
      <c r="L20" s="33">
        <v>150</v>
      </c>
      <c r="M20" s="50">
        <f t="shared" si="2"/>
        <v>282</v>
      </c>
      <c r="N20" s="41" t="s">
        <v>89</v>
      </c>
    </row>
    <row r="21" spans="1:14" s="2" customFormat="1" ht="14.45" customHeight="1">
      <c r="A21" s="49">
        <f t="shared" si="3"/>
        <v>17</v>
      </c>
      <c r="B21" s="31" t="s">
        <v>68</v>
      </c>
      <c r="C21" s="31" t="s">
        <v>90</v>
      </c>
      <c r="D21" s="31" t="s">
        <v>91</v>
      </c>
      <c r="E21" s="32" t="s">
        <v>29</v>
      </c>
      <c r="F21" s="31" t="s">
        <v>92</v>
      </c>
      <c r="G21" s="31">
        <v>1</v>
      </c>
      <c r="H21" s="33">
        <f>VLOOKUP(F21,'[1]HAWKINS COOKER'!$D$3:$F$156,3,FALSE)</f>
        <v>53</v>
      </c>
      <c r="I21" s="33">
        <f t="shared" si="0"/>
        <v>10.600000000000001</v>
      </c>
      <c r="J21" s="33">
        <f t="shared" si="1"/>
        <v>1</v>
      </c>
      <c r="K21" s="33">
        <v>35</v>
      </c>
      <c r="L21" s="33">
        <v>150</v>
      </c>
      <c r="M21" s="50">
        <f t="shared" si="2"/>
        <v>249.6</v>
      </c>
      <c r="N21" s="41" t="s">
        <v>93</v>
      </c>
    </row>
    <row r="22" spans="1:14" s="2" customFormat="1" ht="14.45" customHeight="1">
      <c r="A22" s="49">
        <f t="shared" si="3"/>
        <v>18</v>
      </c>
      <c r="B22" s="31" t="s">
        <v>68</v>
      </c>
      <c r="C22" s="31" t="s">
        <v>94</v>
      </c>
      <c r="D22" s="31" t="s">
        <v>95</v>
      </c>
      <c r="E22" s="32" t="s">
        <v>29</v>
      </c>
      <c r="F22" s="31" t="s">
        <v>96</v>
      </c>
      <c r="G22" s="31">
        <v>1</v>
      </c>
      <c r="H22" s="33">
        <f>VLOOKUP(F22,'[1]HAWKINS COOKER'!$D$3:$F$156,3,FALSE)</f>
        <v>53</v>
      </c>
      <c r="I22" s="33">
        <f t="shared" si="0"/>
        <v>10.600000000000001</v>
      </c>
      <c r="J22" s="33">
        <f t="shared" si="1"/>
        <v>1</v>
      </c>
      <c r="K22" s="33">
        <v>35</v>
      </c>
      <c r="L22" s="33">
        <v>150</v>
      </c>
      <c r="M22" s="50">
        <f t="shared" si="2"/>
        <v>249.6</v>
      </c>
      <c r="N22" s="41" t="s">
        <v>97</v>
      </c>
    </row>
    <row r="23" spans="1:14" s="2" customFormat="1" ht="14.45" customHeight="1">
      <c r="A23" s="49">
        <f t="shared" si="3"/>
        <v>19</v>
      </c>
      <c r="B23" s="31" t="s">
        <v>68</v>
      </c>
      <c r="C23" s="31" t="s">
        <v>98</v>
      </c>
      <c r="D23" s="31" t="s">
        <v>99</v>
      </c>
      <c r="E23" s="32" t="s">
        <v>29</v>
      </c>
      <c r="F23" s="31" t="s">
        <v>100</v>
      </c>
      <c r="G23" s="31">
        <v>1</v>
      </c>
      <c r="H23" s="33">
        <f>VLOOKUP(F23,'[1]HAWKINS COOKER'!$D$3:$F$156,3,FALSE)</f>
        <v>55</v>
      </c>
      <c r="I23" s="33">
        <f t="shared" si="0"/>
        <v>11</v>
      </c>
      <c r="J23" s="33">
        <f t="shared" si="1"/>
        <v>1</v>
      </c>
      <c r="K23" s="33">
        <v>35</v>
      </c>
      <c r="L23" s="33">
        <v>150</v>
      </c>
      <c r="M23" s="50">
        <f t="shared" si="2"/>
        <v>252</v>
      </c>
      <c r="N23" s="41" t="s">
        <v>101</v>
      </c>
    </row>
    <row r="24" spans="1:14" s="2" customFormat="1" ht="14.45" customHeight="1">
      <c r="A24" s="49">
        <f t="shared" si="3"/>
        <v>20</v>
      </c>
      <c r="B24" s="31" t="s">
        <v>68</v>
      </c>
      <c r="C24" s="31" t="s">
        <v>102</v>
      </c>
      <c r="D24" s="31" t="s">
        <v>103</v>
      </c>
      <c r="E24" s="32" t="s">
        <v>29</v>
      </c>
      <c r="F24" s="31" t="s">
        <v>104</v>
      </c>
      <c r="G24" s="31">
        <v>2</v>
      </c>
      <c r="H24" s="33">
        <f>VLOOKUP(F24,'[1]HAWKINS COOKER'!$D$3:$F$156,3,FALSE)</f>
        <v>160</v>
      </c>
      <c r="I24" s="33">
        <f t="shared" si="0"/>
        <v>64</v>
      </c>
      <c r="J24" s="33">
        <f t="shared" si="1"/>
        <v>2</v>
      </c>
      <c r="K24" s="33">
        <v>35</v>
      </c>
      <c r="L24" s="33">
        <v>150</v>
      </c>
      <c r="M24" s="50">
        <f t="shared" si="2"/>
        <v>571</v>
      </c>
      <c r="N24" s="41" t="s">
        <v>105</v>
      </c>
    </row>
    <row r="25" spans="1:14" s="2" customFormat="1" ht="14.45" customHeight="1">
      <c r="A25" s="49">
        <f t="shared" si="3"/>
        <v>21</v>
      </c>
      <c r="B25" s="31" t="s">
        <v>68</v>
      </c>
      <c r="C25" s="31" t="s">
        <v>106</v>
      </c>
      <c r="D25" s="31" t="s">
        <v>107</v>
      </c>
      <c r="E25" s="32" t="s">
        <v>29</v>
      </c>
      <c r="F25" s="31" t="s">
        <v>104</v>
      </c>
      <c r="G25" s="31">
        <v>4</v>
      </c>
      <c r="H25" s="33">
        <f>VLOOKUP(F25,'[1]HAWKINS COOKER'!$D$3:$F$156,3,FALSE)</f>
        <v>160</v>
      </c>
      <c r="I25" s="33">
        <f t="shared" si="0"/>
        <v>128</v>
      </c>
      <c r="J25" s="33">
        <f t="shared" si="1"/>
        <v>4</v>
      </c>
      <c r="K25" s="33">
        <v>35</v>
      </c>
      <c r="L25" s="33">
        <v>150</v>
      </c>
      <c r="M25" s="50">
        <f t="shared" si="2"/>
        <v>957</v>
      </c>
      <c r="N25" s="41" t="s">
        <v>108</v>
      </c>
    </row>
    <row r="26" spans="1:14" s="2" customFormat="1" ht="14.45" customHeight="1">
      <c r="A26" s="49">
        <f t="shared" si="3"/>
        <v>22</v>
      </c>
      <c r="B26" s="31" t="s">
        <v>109</v>
      </c>
      <c r="C26" s="31" t="s">
        <v>110</v>
      </c>
      <c r="D26" s="31" t="s">
        <v>111</v>
      </c>
      <c r="E26" s="32" t="s">
        <v>29</v>
      </c>
      <c r="F26" s="31" t="s">
        <v>30</v>
      </c>
      <c r="G26" s="31">
        <v>1</v>
      </c>
      <c r="H26" s="33">
        <f>VLOOKUP(F26,'[1]HAWKINS COOKER'!$D$3:$F$156,3,FALSE)</f>
        <v>78</v>
      </c>
      <c r="I26" s="33">
        <f t="shared" si="0"/>
        <v>15.600000000000001</v>
      </c>
      <c r="J26" s="33">
        <f t="shared" si="1"/>
        <v>1</v>
      </c>
      <c r="K26" s="33">
        <v>35</v>
      </c>
      <c r="L26" s="33">
        <v>150</v>
      </c>
      <c r="M26" s="50">
        <f t="shared" si="2"/>
        <v>279.60000000000002</v>
      </c>
      <c r="N26" s="42" t="s">
        <v>112</v>
      </c>
    </row>
    <row r="27" spans="1:14" s="2" customFormat="1" ht="14.45" customHeight="1">
      <c r="A27" s="49">
        <f t="shared" si="3"/>
        <v>23</v>
      </c>
      <c r="B27" s="31" t="s">
        <v>109</v>
      </c>
      <c r="C27" s="31" t="s">
        <v>113</v>
      </c>
      <c r="D27" s="31" t="s">
        <v>114</v>
      </c>
      <c r="E27" s="32" t="s">
        <v>29</v>
      </c>
      <c r="F27" s="31" t="s">
        <v>21</v>
      </c>
      <c r="G27" s="31">
        <v>1</v>
      </c>
      <c r="H27" s="33">
        <f>VLOOKUP(F27,'[1]HAWKINS COOKER'!$D$3:$F$156,3,FALSE)</f>
        <v>90</v>
      </c>
      <c r="I27" s="33">
        <f t="shared" si="0"/>
        <v>18</v>
      </c>
      <c r="J27" s="33">
        <f t="shared" si="1"/>
        <v>1</v>
      </c>
      <c r="K27" s="33">
        <v>35</v>
      </c>
      <c r="L27" s="33">
        <v>150</v>
      </c>
      <c r="M27" s="50">
        <f t="shared" si="2"/>
        <v>294</v>
      </c>
      <c r="N27" s="41" t="s">
        <v>115</v>
      </c>
    </row>
    <row r="28" spans="1:14" s="2" customFormat="1" ht="14.45" customHeight="1">
      <c r="A28" s="49">
        <f t="shared" si="3"/>
        <v>24</v>
      </c>
      <c r="B28" s="31" t="s">
        <v>109</v>
      </c>
      <c r="C28" s="31" t="s">
        <v>116</v>
      </c>
      <c r="D28" s="31" t="s">
        <v>117</v>
      </c>
      <c r="E28" s="32" t="s">
        <v>29</v>
      </c>
      <c r="F28" s="31" t="s">
        <v>30</v>
      </c>
      <c r="G28" s="31">
        <v>1</v>
      </c>
      <c r="H28" s="33">
        <f>VLOOKUP(F28,'[1]HAWKINS COOKER'!$D$3:$F$156,3,FALSE)</f>
        <v>78</v>
      </c>
      <c r="I28" s="33">
        <f t="shared" si="0"/>
        <v>15.600000000000001</v>
      </c>
      <c r="J28" s="33">
        <f t="shared" si="1"/>
        <v>1</v>
      </c>
      <c r="K28" s="33">
        <v>35</v>
      </c>
      <c r="L28" s="33">
        <v>150</v>
      </c>
      <c r="M28" s="50">
        <f t="shared" si="2"/>
        <v>279.60000000000002</v>
      </c>
      <c r="N28" s="42" t="s">
        <v>118</v>
      </c>
    </row>
    <row r="29" spans="1:14" s="2" customFormat="1" ht="14.45" customHeight="1">
      <c r="A29" s="49">
        <f t="shared" si="3"/>
        <v>25</v>
      </c>
      <c r="B29" s="31" t="s">
        <v>109</v>
      </c>
      <c r="C29" s="31" t="s">
        <v>119</v>
      </c>
      <c r="D29" s="31" t="s">
        <v>120</v>
      </c>
      <c r="E29" s="32" t="s">
        <v>29</v>
      </c>
      <c r="F29" s="31" t="s">
        <v>121</v>
      </c>
      <c r="G29" s="31">
        <v>1</v>
      </c>
      <c r="H29" s="33">
        <f>VLOOKUP(F29,'[1]HAWKINS COOKER'!$D$3:$F$156,3,FALSE)</f>
        <v>80</v>
      </c>
      <c r="I29" s="33">
        <f t="shared" si="0"/>
        <v>16</v>
      </c>
      <c r="J29" s="33">
        <f t="shared" si="1"/>
        <v>1</v>
      </c>
      <c r="K29" s="33">
        <v>35</v>
      </c>
      <c r="L29" s="33">
        <v>150</v>
      </c>
      <c r="M29" s="50">
        <f t="shared" si="2"/>
        <v>282</v>
      </c>
      <c r="N29" s="41" t="s">
        <v>122</v>
      </c>
    </row>
    <row r="30" spans="1:14" s="2" customFormat="1" ht="14.45" customHeight="1">
      <c r="A30" s="49">
        <f t="shared" si="3"/>
        <v>26</v>
      </c>
      <c r="B30" s="31" t="s">
        <v>109</v>
      </c>
      <c r="C30" s="31" t="s">
        <v>123</v>
      </c>
      <c r="D30" s="31" t="s">
        <v>124</v>
      </c>
      <c r="E30" s="32" t="s">
        <v>29</v>
      </c>
      <c r="F30" s="31" t="s">
        <v>125</v>
      </c>
      <c r="G30" s="31">
        <v>1</v>
      </c>
      <c r="H30" s="33">
        <f>VLOOKUP(F30,'[1]HAWKINS COOKER'!$D$3:$F$156,3,FALSE)</f>
        <v>95</v>
      </c>
      <c r="I30" s="33">
        <f t="shared" si="0"/>
        <v>19</v>
      </c>
      <c r="J30" s="33">
        <f t="shared" si="1"/>
        <v>1</v>
      </c>
      <c r="K30" s="33">
        <v>35</v>
      </c>
      <c r="L30" s="33">
        <v>150</v>
      </c>
      <c r="M30" s="50">
        <f t="shared" si="2"/>
        <v>300</v>
      </c>
      <c r="N30" s="41" t="s">
        <v>126</v>
      </c>
    </row>
    <row r="31" spans="1:14" s="2" customFormat="1" ht="14.45" customHeight="1">
      <c r="A31" s="49">
        <f t="shared" si="3"/>
        <v>27</v>
      </c>
      <c r="B31" s="31" t="s">
        <v>109</v>
      </c>
      <c r="C31" s="31" t="s">
        <v>127</v>
      </c>
      <c r="D31" s="31" t="s">
        <v>128</v>
      </c>
      <c r="E31" s="32" t="s">
        <v>29</v>
      </c>
      <c r="F31" s="31" t="s">
        <v>129</v>
      </c>
      <c r="G31" s="31">
        <v>1</v>
      </c>
      <c r="H31" s="33">
        <f>VLOOKUP(F31,'[1]HAWKINS COOKER'!$D$3:$F$156,3,FALSE)</f>
        <v>60</v>
      </c>
      <c r="I31" s="33">
        <f t="shared" si="0"/>
        <v>12</v>
      </c>
      <c r="J31" s="33">
        <f t="shared" si="1"/>
        <v>1</v>
      </c>
      <c r="K31" s="33">
        <v>35</v>
      </c>
      <c r="L31" s="33">
        <v>150</v>
      </c>
      <c r="M31" s="50">
        <f t="shared" si="2"/>
        <v>258</v>
      </c>
      <c r="N31" s="41" t="s">
        <v>130</v>
      </c>
    </row>
    <row r="32" spans="1:14" s="2" customFormat="1" ht="14.45" customHeight="1">
      <c r="A32" s="49">
        <f t="shared" si="3"/>
        <v>28</v>
      </c>
      <c r="B32" s="31" t="s">
        <v>109</v>
      </c>
      <c r="C32" s="31" t="s">
        <v>131</v>
      </c>
      <c r="D32" s="31" t="s">
        <v>132</v>
      </c>
      <c r="E32" s="32" t="s">
        <v>29</v>
      </c>
      <c r="F32" s="31" t="s">
        <v>133</v>
      </c>
      <c r="G32" s="31">
        <v>1</v>
      </c>
      <c r="H32" s="33">
        <f>VLOOKUP(F32,'[1]HAWKINS COOKER'!$D$3:$F$156,3,FALSE)</f>
        <v>86</v>
      </c>
      <c r="I32" s="33">
        <f t="shared" si="0"/>
        <v>17.2</v>
      </c>
      <c r="J32" s="33">
        <f t="shared" si="1"/>
        <v>1</v>
      </c>
      <c r="K32" s="33">
        <v>35</v>
      </c>
      <c r="L32" s="33">
        <v>150</v>
      </c>
      <c r="M32" s="50">
        <f t="shared" si="2"/>
        <v>289.2</v>
      </c>
      <c r="N32" s="41" t="s">
        <v>134</v>
      </c>
    </row>
    <row r="33" spans="1:14" s="2" customFormat="1" ht="14.45" customHeight="1">
      <c r="A33" s="49">
        <f t="shared" si="3"/>
        <v>29</v>
      </c>
      <c r="B33" s="31" t="s">
        <v>109</v>
      </c>
      <c r="C33" s="31" t="s">
        <v>135</v>
      </c>
      <c r="D33" s="31" t="s">
        <v>136</v>
      </c>
      <c r="E33" s="32" t="s">
        <v>29</v>
      </c>
      <c r="F33" s="31" t="s">
        <v>12</v>
      </c>
      <c r="G33" s="31">
        <v>1</v>
      </c>
      <c r="H33" s="33">
        <f>VLOOKUP(F33,'[1]HAWKINS COOKER'!$D$3:$F$156,3,FALSE)</f>
        <v>85</v>
      </c>
      <c r="I33" s="33">
        <f t="shared" si="0"/>
        <v>17</v>
      </c>
      <c r="J33" s="33">
        <f t="shared" si="1"/>
        <v>1</v>
      </c>
      <c r="K33" s="33">
        <v>35</v>
      </c>
      <c r="L33" s="33">
        <v>150</v>
      </c>
      <c r="M33" s="50">
        <f t="shared" si="2"/>
        <v>288</v>
      </c>
      <c r="N33" s="41" t="s">
        <v>24</v>
      </c>
    </row>
    <row r="34" spans="1:14" s="2" customFormat="1" ht="14.45" customHeight="1">
      <c r="A34" s="49">
        <f t="shared" si="3"/>
        <v>30</v>
      </c>
      <c r="B34" s="31" t="s">
        <v>137</v>
      </c>
      <c r="C34" s="31" t="s">
        <v>138</v>
      </c>
      <c r="D34" s="31" t="s">
        <v>139</v>
      </c>
      <c r="E34" s="32" t="s">
        <v>29</v>
      </c>
      <c r="F34" s="31" t="s">
        <v>140</v>
      </c>
      <c r="G34" s="31">
        <v>1</v>
      </c>
      <c r="H34" s="33">
        <f>VLOOKUP(F34,'[1]HAWKINS COOKER'!$D$3:$F$156,3,FALSE)</f>
        <v>45</v>
      </c>
      <c r="I34" s="33">
        <f t="shared" si="0"/>
        <v>9</v>
      </c>
      <c r="J34" s="33">
        <f t="shared" si="1"/>
        <v>1</v>
      </c>
      <c r="K34" s="33">
        <v>35</v>
      </c>
      <c r="L34" s="33">
        <v>150</v>
      </c>
      <c r="M34" s="50">
        <f t="shared" si="2"/>
        <v>240</v>
      </c>
      <c r="N34" s="41" t="s">
        <v>26</v>
      </c>
    </row>
    <row r="35" spans="1:14" s="2" customFormat="1" ht="14.45" customHeight="1">
      <c r="A35" s="49">
        <f t="shared" si="3"/>
        <v>31</v>
      </c>
      <c r="B35" s="31" t="s">
        <v>141</v>
      </c>
      <c r="C35" s="31" t="s">
        <v>142</v>
      </c>
      <c r="D35" s="31" t="s">
        <v>143</v>
      </c>
      <c r="E35" s="32" t="s">
        <v>29</v>
      </c>
      <c r="F35" s="31" t="s">
        <v>144</v>
      </c>
      <c r="G35" s="31">
        <v>2</v>
      </c>
      <c r="H35" s="33">
        <f>VLOOKUP(F35,'[1]HAWKINS COOKER'!$D$3:$F$156,3,FALSE)</f>
        <v>85</v>
      </c>
      <c r="I35" s="33">
        <f t="shared" si="0"/>
        <v>34</v>
      </c>
      <c r="J35" s="33">
        <f t="shared" si="1"/>
        <v>2</v>
      </c>
      <c r="K35" s="33">
        <v>35</v>
      </c>
      <c r="L35" s="33">
        <v>150</v>
      </c>
      <c r="M35" s="50">
        <f t="shared" si="2"/>
        <v>391</v>
      </c>
      <c r="N35" s="42" t="s">
        <v>145</v>
      </c>
    </row>
    <row r="36" spans="1:14" s="2" customFormat="1" ht="14.45" customHeight="1">
      <c r="A36" s="49">
        <f t="shared" si="3"/>
        <v>32</v>
      </c>
      <c r="B36" s="31" t="s">
        <v>141</v>
      </c>
      <c r="C36" s="31" t="s">
        <v>146</v>
      </c>
      <c r="D36" s="31" t="s">
        <v>147</v>
      </c>
      <c r="E36" s="32" t="s">
        <v>29</v>
      </c>
      <c r="F36" s="31" t="s">
        <v>144</v>
      </c>
      <c r="G36" s="31">
        <v>1</v>
      </c>
      <c r="H36" s="33">
        <f>VLOOKUP(F36,'[1]HAWKINS COOKER'!$D$3:$F$156,3,FALSE)</f>
        <v>85</v>
      </c>
      <c r="I36" s="33">
        <f t="shared" si="0"/>
        <v>17</v>
      </c>
      <c r="J36" s="33">
        <f t="shared" si="1"/>
        <v>1</v>
      </c>
      <c r="K36" s="33">
        <v>35</v>
      </c>
      <c r="L36" s="33">
        <v>150</v>
      </c>
      <c r="M36" s="50">
        <f t="shared" si="2"/>
        <v>288</v>
      </c>
      <c r="N36" s="42" t="s">
        <v>148</v>
      </c>
    </row>
    <row r="37" spans="1:14" s="2" customFormat="1" ht="14.45" customHeight="1">
      <c r="A37" s="49">
        <f t="shared" si="3"/>
        <v>33</v>
      </c>
      <c r="B37" s="31" t="s">
        <v>141</v>
      </c>
      <c r="C37" s="31" t="s">
        <v>149</v>
      </c>
      <c r="D37" s="31" t="s">
        <v>150</v>
      </c>
      <c r="E37" s="32" t="s">
        <v>29</v>
      </c>
      <c r="F37" s="31" t="s">
        <v>151</v>
      </c>
      <c r="G37" s="31">
        <v>28</v>
      </c>
      <c r="H37" s="33">
        <f>VLOOKUP(F37,'[1]HAWKINS COOKER'!$D$3:$F$156,3,FALSE)</f>
        <v>53</v>
      </c>
      <c r="I37" s="33">
        <f t="shared" si="0"/>
        <v>296.8</v>
      </c>
      <c r="J37" s="33">
        <f t="shared" si="1"/>
        <v>28</v>
      </c>
      <c r="K37" s="33">
        <v>35</v>
      </c>
      <c r="L37" s="33">
        <v>280</v>
      </c>
      <c r="M37" s="50">
        <f t="shared" si="2"/>
        <v>2123.8000000000002</v>
      </c>
      <c r="N37" s="41" t="s">
        <v>152</v>
      </c>
    </row>
    <row r="38" spans="1:14" s="2" customFormat="1" ht="14.45" customHeight="1">
      <c r="A38" s="49">
        <f t="shared" si="3"/>
        <v>34</v>
      </c>
      <c r="B38" s="31" t="s">
        <v>141</v>
      </c>
      <c r="C38" s="31" t="s">
        <v>153</v>
      </c>
      <c r="D38" s="31" t="s">
        <v>154</v>
      </c>
      <c r="E38" s="32" t="s">
        <v>29</v>
      </c>
      <c r="F38" s="31" t="s">
        <v>27</v>
      </c>
      <c r="G38" s="31">
        <v>86</v>
      </c>
      <c r="H38" s="35" t="s">
        <v>32</v>
      </c>
      <c r="I38" s="35" t="s">
        <v>32</v>
      </c>
      <c r="J38" s="35" t="s">
        <v>32</v>
      </c>
      <c r="K38" s="33">
        <v>35</v>
      </c>
      <c r="L38" s="35" t="s">
        <v>32</v>
      </c>
      <c r="M38" s="50">
        <v>19035</v>
      </c>
      <c r="N38" s="41" t="s">
        <v>28</v>
      </c>
    </row>
    <row r="39" spans="1:14" s="2" customFormat="1" ht="14.45" customHeight="1">
      <c r="A39" s="49">
        <f t="shared" si="3"/>
        <v>35</v>
      </c>
      <c r="B39" s="31" t="s">
        <v>155</v>
      </c>
      <c r="C39" s="31" t="s">
        <v>156</v>
      </c>
      <c r="D39" s="31" t="s">
        <v>157</v>
      </c>
      <c r="E39" s="32" t="s">
        <v>29</v>
      </c>
      <c r="F39" s="31" t="s">
        <v>140</v>
      </c>
      <c r="G39" s="31">
        <v>40</v>
      </c>
      <c r="H39" s="33">
        <f>VLOOKUP(F39,'[1]HAWKINS COOKER'!$D$3:$F$156,3,FALSE)</f>
        <v>45</v>
      </c>
      <c r="I39" s="33">
        <f>G39*H39*20%</f>
        <v>360</v>
      </c>
      <c r="J39" s="33">
        <f>G39*1</f>
        <v>40</v>
      </c>
      <c r="K39" s="33">
        <v>35</v>
      </c>
      <c r="L39" s="33">
        <v>400</v>
      </c>
      <c r="M39" s="50">
        <f>G39*H39+I39+J39+K39+L39</f>
        <v>2635</v>
      </c>
      <c r="N39" s="41" t="s">
        <v>26</v>
      </c>
    </row>
    <row r="40" spans="1:14" s="2" customFormat="1" ht="14.45" customHeight="1">
      <c r="A40" s="49">
        <f t="shared" si="3"/>
        <v>36</v>
      </c>
      <c r="B40" s="31" t="s">
        <v>158</v>
      </c>
      <c r="C40" s="31" t="s">
        <v>159</v>
      </c>
      <c r="D40" s="31" t="s">
        <v>160</v>
      </c>
      <c r="E40" s="32" t="s">
        <v>29</v>
      </c>
      <c r="F40" s="31" t="s">
        <v>161</v>
      </c>
      <c r="G40" s="31">
        <v>972</v>
      </c>
      <c r="H40" s="35" t="s">
        <v>32</v>
      </c>
      <c r="I40" s="35" t="s">
        <v>32</v>
      </c>
      <c r="J40" s="35" t="s">
        <v>32</v>
      </c>
      <c r="K40" s="33">
        <v>35</v>
      </c>
      <c r="L40" s="35" t="s">
        <v>32</v>
      </c>
      <c r="M40" s="50">
        <v>6535</v>
      </c>
      <c r="N40" s="41" t="s">
        <v>162</v>
      </c>
    </row>
    <row r="41" spans="1:14" s="2" customFormat="1" ht="14.45" customHeight="1">
      <c r="A41" s="49">
        <f t="shared" si="3"/>
        <v>37</v>
      </c>
      <c r="B41" s="31" t="s">
        <v>158</v>
      </c>
      <c r="C41" s="31" t="s">
        <v>163</v>
      </c>
      <c r="D41" s="31" t="s">
        <v>164</v>
      </c>
      <c r="E41" s="32" t="s">
        <v>29</v>
      </c>
      <c r="F41" s="31" t="s">
        <v>13</v>
      </c>
      <c r="G41" s="31">
        <v>1</v>
      </c>
      <c r="H41" s="33">
        <f>VLOOKUP(F41,'[1]HAWKINS COOKER'!$D$3:$F$156,3,FALSE)</f>
        <v>85</v>
      </c>
      <c r="I41" s="33">
        <f t="shared" ref="I41:I59" si="4">G41*H41*20%</f>
        <v>17</v>
      </c>
      <c r="J41" s="33">
        <f t="shared" ref="J41:J59" si="5">G41*1</f>
        <v>1</v>
      </c>
      <c r="K41" s="33">
        <v>35</v>
      </c>
      <c r="L41" s="33">
        <v>150</v>
      </c>
      <c r="M41" s="50">
        <f t="shared" ref="M41:M59" si="6">G41*H41+I41+J41+K41+L41</f>
        <v>288</v>
      </c>
      <c r="N41" s="41" t="s">
        <v>165</v>
      </c>
    </row>
    <row r="42" spans="1:14" s="2" customFormat="1" ht="14.45" customHeight="1">
      <c r="A42" s="49">
        <f t="shared" si="3"/>
        <v>38</v>
      </c>
      <c r="B42" s="31" t="s">
        <v>158</v>
      </c>
      <c r="C42" s="31" t="s">
        <v>166</v>
      </c>
      <c r="D42" s="31" t="s">
        <v>167</v>
      </c>
      <c r="E42" s="32" t="s">
        <v>29</v>
      </c>
      <c r="F42" s="31" t="s">
        <v>37</v>
      </c>
      <c r="G42" s="31">
        <v>1</v>
      </c>
      <c r="H42" s="33">
        <f>VLOOKUP(F42,'[1]HAWKINS COOKER'!$D$3:$F$156,3,FALSE)</f>
        <v>45</v>
      </c>
      <c r="I42" s="33">
        <f t="shared" si="4"/>
        <v>9</v>
      </c>
      <c r="J42" s="33">
        <f t="shared" si="5"/>
        <v>1</v>
      </c>
      <c r="K42" s="33">
        <v>35</v>
      </c>
      <c r="L42" s="33">
        <v>150</v>
      </c>
      <c r="M42" s="50">
        <f t="shared" si="6"/>
        <v>240</v>
      </c>
      <c r="N42" s="41" t="s">
        <v>26</v>
      </c>
    </row>
    <row r="43" spans="1:14" s="2" customFormat="1" ht="14.45" customHeight="1">
      <c r="A43" s="49">
        <f t="shared" si="3"/>
        <v>39</v>
      </c>
      <c r="B43" s="31" t="s">
        <v>168</v>
      </c>
      <c r="C43" s="31" t="s">
        <v>169</v>
      </c>
      <c r="D43" s="31" t="s">
        <v>170</v>
      </c>
      <c r="E43" s="32" t="s">
        <v>29</v>
      </c>
      <c r="F43" s="31" t="s">
        <v>12</v>
      </c>
      <c r="G43" s="31">
        <v>9</v>
      </c>
      <c r="H43" s="33">
        <f>VLOOKUP(F43,'[1]HAWKINS COOKER'!$D$3:$F$156,3,FALSE)</f>
        <v>85</v>
      </c>
      <c r="I43" s="33">
        <f t="shared" si="4"/>
        <v>153</v>
      </c>
      <c r="J43" s="33">
        <f t="shared" si="5"/>
        <v>9</v>
      </c>
      <c r="K43" s="33">
        <v>35</v>
      </c>
      <c r="L43" s="33">
        <v>150</v>
      </c>
      <c r="M43" s="50">
        <f t="shared" si="6"/>
        <v>1112</v>
      </c>
      <c r="N43" s="41" t="s">
        <v>24</v>
      </c>
    </row>
    <row r="44" spans="1:14" s="2" customFormat="1" ht="14.45" customHeight="1">
      <c r="A44" s="49">
        <f t="shared" si="3"/>
        <v>40</v>
      </c>
      <c r="B44" s="31" t="s">
        <v>168</v>
      </c>
      <c r="C44" s="31" t="s">
        <v>171</v>
      </c>
      <c r="D44" s="31" t="s">
        <v>172</v>
      </c>
      <c r="E44" s="32" t="s">
        <v>29</v>
      </c>
      <c r="F44" s="31" t="s">
        <v>21</v>
      </c>
      <c r="G44" s="31">
        <v>2</v>
      </c>
      <c r="H44" s="33">
        <f>VLOOKUP(F44,'[1]HAWKINS COOKER'!$D$3:$F$156,3,FALSE)</f>
        <v>90</v>
      </c>
      <c r="I44" s="33">
        <f t="shared" si="4"/>
        <v>36</v>
      </c>
      <c r="J44" s="33">
        <f t="shared" si="5"/>
        <v>2</v>
      </c>
      <c r="K44" s="33">
        <v>35</v>
      </c>
      <c r="L44" s="33">
        <v>150</v>
      </c>
      <c r="M44" s="50">
        <f t="shared" si="6"/>
        <v>403</v>
      </c>
      <c r="N44" s="41" t="s">
        <v>54</v>
      </c>
    </row>
    <row r="45" spans="1:14" s="2" customFormat="1" ht="14.45" customHeight="1">
      <c r="A45" s="49">
        <f t="shared" si="3"/>
        <v>41</v>
      </c>
      <c r="B45" s="31" t="s">
        <v>168</v>
      </c>
      <c r="C45" s="31" t="s">
        <v>173</v>
      </c>
      <c r="D45" s="31" t="s">
        <v>174</v>
      </c>
      <c r="E45" s="32" t="s">
        <v>29</v>
      </c>
      <c r="F45" s="31" t="s">
        <v>35</v>
      </c>
      <c r="G45" s="31">
        <v>2</v>
      </c>
      <c r="H45" s="33">
        <f>VLOOKUP(F45,'[1]HAWKINS COOKER'!$D$3:$F$156,3,FALSE)</f>
        <v>85</v>
      </c>
      <c r="I45" s="33">
        <f t="shared" si="4"/>
        <v>34</v>
      </c>
      <c r="J45" s="33">
        <f t="shared" si="5"/>
        <v>2</v>
      </c>
      <c r="K45" s="33">
        <v>35</v>
      </c>
      <c r="L45" s="33">
        <v>150</v>
      </c>
      <c r="M45" s="50">
        <f t="shared" si="6"/>
        <v>391</v>
      </c>
      <c r="N45" s="41" t="s">
        <v>36</v>
      </c>
    </row>
    <row r="46" spans="1:14" s="2" customFormat="1" ht="14.45" customHeight="1">
      <c r="A46" s="49">
        <f t="shared" si="3"/>
        <v>42</v>
      </c>
      <c r="B46" s="31" t="s">
        <v>168</v>
      </c>
      <c r="C46" s="31" t="s">
        <v>175</v>
      </c>
      <c r="D46" s="31" t="s">
        <v>176</v>
      </c>
      <c r="E46" s="32" t="s">
        <v>29</v>
      </c>
      <c r="F46" s="31" t="s">
        <v>13</v>
      </c>
      <c r="G46" s="31">
        <v>5</v>
      </c>
      <c r="H46" s="33">
        <f>VLOOKUP(F46,'[1]HAWKINS COOKER'!$D$3:$F$156,3,FALSE)</f>
        <v>85</v>
      </c>
      <c r="I46" s="33">
        <f t="shared" si="4"/>
        <v>85</v>
      </c>
      <c r="J46" s="33">
        <f t="shared" si="5"/>
        <v>5</v>
      </c>
      <c r="K46" s="33">
        <v>35</v>
      </c>
      <c r="L46" s="33">
        <v>150</v>
      </c>
      <c r="M46" s="50">
        <f t="shared" si="6"/>
        <v>700</v>
      </c>
      <c r="N46" s="41" t="s">
        <v>14</v>
      </c>
    </row>
    <row r="47" spans="1:14" s="2" customFormat="1" ht="14.45" customHeight="1">
      <c r="A47" s="49">
        <f t="shared" si="3"/>
        <v>43</v>
      </c>
      <c r="B47" s="31" t="s">
        <v>168</v>
      </c>
      <c r="C47" s="31" t="s">
        <v>177</v>
      </c>
      <c r="D47" s="31" t="s">
        <v>178</v>
      </c>
      <c r="E47" s="32" t="s">
        <v>29</v>
      </c>
      <c r="F47" s="31" t="s">
        <v>21</v>
      </c>
      <c r="G47" s="31">
        <v>7</v>
      </c>
      <c r="H47" s="33">
        <f>VLOOKUP(F47,'[1]HAWKINS COOKER'!$D$3:$F$156,3,FALSE)</f>
        <v>90</v>
      </c>
      <c r="I47" s="33">
        <f t="shared" si="4"/>
        <v>126</v>
      </c>
      <c r="J47" s="33">
        <f t="shared" si="5"/>
        <v>7</v>
      </c>
      <c r="K47" s="33">
        <v>35</v>
      </c>
      <c r="L47" s="33">
        <v>150</v>
      </c>
      <c r="M47" s="50">
        <f t="shared" si="6"/>
        <v>948</v>
      </c>
      <c r="N47" s="42" t="s">
        <v>51</v>
      </c>
    </row>
    <row r="48" spans="1:14" s="2" customFormat="1" ht="14.45" customHeight="1">
      <c r="A48" s="49">
        <f t="shared" si="3"/>
        <v>44</v>
      </c>
      <c r="B48" s="31" t="s">
        <v>168</v>
      </c>
      <c r="C48" s="31" t="s">
        <v>179</v>
      </c>
      <c r="D48" s="31" t="s">
        <v>180</v>
      </c>
      <c r="E48" s="32" t="s">
        <v>29</v>
      </c>
      <c r="F48" s="31" t="s">
        <v>161</v>
      </c>
      <c r="G48" s="31">
        <v>3</v>
      </c>
      <c r="H48" s="33">
        <f>VLOOKUP(F48,'[1]HAWKINS COOKER'!$D$3:$F$156,3,FALSE)</f>
        <v>85</v>
      </c>
      <c r="I48" s="33">
        <f t="shared" si="4"/>
        <v>51</v>
      </c>
      <c r="J48" s="33">
        <f t="shared" si="5"/>
        <v>3</v>
      </c>
      <c r="K48" s="33">
        <v>35</v>
      </c>
      <c r="L48" s="33">
        <v>150</v>
      </c>
      <c r="M48" s="50">
        <f t="shared" si="6"/>
        <v>494</v>
      </c>
      <c r="N48" s="41" t="s">
        <v>162</v>
      </c>
    </row>
    <row r="49" spans="1:14" s="2" customFormat="1" ht="14.45" customHeight="1">
      <c r="A49" s="49">
        <f t="shared" si="3"/>
        <v>45</v>
      </c>
      <c r="B49" s="31" t="s">
        <v>181</v>
      </c>
      <c r="C49" s="31" t="s">
        <v>182</v>
      </c>
      <c r="D49" s="31" t="s">
        <v>183</v>
      </c>
      <c r="E49" s="32" t="s">
        <v>29</v>
      </c>
      <c r="F49" s="31" t="s">
        <v>21</v>
      </c>
      <c r="G49" s="31">
        <v>1</v>
      </c>
      <c r="H49" s="33">
        <f>VLOOKUP(F49,'[1]HAWKINS COOKER'!$D$3:$F$156,3,FALSE)</f>
        <v>90</v>
      </c>
      <c r="I49" s="33">
        <f t="shared" si="4"/>
        <v>18</v>
      </c>
      <c r="J49" s="33">
        <f t="shared" si="5"/>
        <v>1</v>
      </c>
      <c r="K49" s="33">
        <v>35</v>
      </c>
      <c r="L49" s="33">
        <v>150</v>
      </c>
      <c r="M49" s="50">
        <f t="shared" si="6"/>
        <v>294</v>
      </c>
      <c r="N49" s="42" t="s">
        <v>51</v>
      </c>
    </row>
    <row r="50" spans="1:14" s="2" customFormat="1" ht="14.45" customHeight="1">
      <c r="A50" s="49">
        <f t="shared" si="3"/>
        <v>46</v>
      </c>
      <c r="B50" s="31" t="s">
        <v>181</v>
      </c>
      <c r="C50" s="31" t="s">
        <v>184</v>
      </c>
      <c r="D50" s="31" t="s">
        <v>185</v>
      </c>
      <c r="E50" s="32" t="s">
        <v>29</v>
      </c>
      <c r="F50" s="31" t="s">
        <v>13</v>
      </c>
      <c r="G50" s="31">
        <v>3</v>
      </c>
      <c r="H50" s="33">
        <f>VLOOKUP(F50,'[1]HAWKINS COOKER'!$D$3:$F$156,3,FALSE)</f>
        <v>85</v>
      </c>
      <c r="I50" s="33">
        <f t="shared" si="4"/>
        <v>51</v>
      </c>
      <c r="J50" s="33">
        <f t="shared" si="5"/>
        <v>3</v>
      </c>
      <c r="K50" s="33">
        <v>35</v>
      </c>
      <c r="L50" s="33">
        <v>150</v>
      </c>
      <c r="M50" s="50">
        <f t="shared" si="6"/>
        <v>494</v>
      </c>
      <c r="N50" s="41" t="s">
        <v>165</v>
      </c>
    </row>
    <row r="51" spans="1:14" s="2" customFormat="1" ht="14.45" customHeight="1">
      <c r="A51" s="49">
        <f t="shared" si="3"/>
        <v>47</v>
      </c>
      <c r="B51" s="31" t="s">
        <v>181</v>
      </c>
      <c r="C51" s="31" t="s">
        <v>186</v>
      </c>
      <c r="D51" s="31" t="s">
        <v>187</v>
      </c>
      <c r="E51" s="32" t="s">
        <v>29</v>
      </c>
      <c r="F51" s="31" t="s">
        <v>37</v>
      </c>
      <c r="G51" s="31">
        <v>4</v>
      </c>
      <c r="H51" s="33">
        <f>VLOOKUP(F51,'[1]HAWKINS COOKER'!$D$3:$F$156,3,FALSE)</f>
        <v>45</v>
      </c>
      <c r="I51" s="33">
        <f t="shared" si="4"/>
        <v>36</v>
      </c>
      <c r="J51" s="33">
        <f t="shared" si="5"/>
        <v>4</v>
      </c>
      <c r="K51" s="33">
        <v>35</v>
      </c>
      <c r="L51" s="33">
        <v>150</v>
      </c>
      <c r="M51" s="50">
        <f t="shared" si="6"/>
        <v>405</v>
      </c>
      <c r="N51" s="41" t="s">
        <v>26</v>
      </c>
    </row>
    <row r="52" spans="1:14" s="2" customFormat="1" ht="14.45" customHeight="1">
      <c r="A52" s="49">
        <f t="shared" si="3"/>
        <v>48</v>
      </c>
      <c r="B52" s="31" t="s">
        <v>188</v>
      </c>
      <c r="C52" s="31" t="s">
        <v>189</v>
      </c>
      <c r="D52" s="31" t="s">
        <v>190</v>
      </c>
      <c r="E52" s="32" t="s">
        <v>29</v>
      </c>
      <c r="F52" s="31" t="s">
        <v>144</v>
      </c>
      <c r="G52" s="31">
        <v>5</v>
      </c>
      <c r="H52" s="33">
        <f>VLOOKUP(F52,'[1]HAWKINS COOKER'!$D$3:$F$156,3,FALSE)</f>
        <v>85</v>
      </c>
      <c r="I52" s="33">
        <f t="shared" si="4"/>
        <v>85</v>
      </c>
      <c r="J52" s="33">
        <f t="shared" si="5"/>
        <v>5</v>
      </c>
      <c r="K52" s="33">
        <v>35</v>
      </c>
      <c r="L52" s="33">
        <v>150</v>
      </c>
      <c r="M52" s="50">
        <f t="shared" si="6"/>
        <v>700</v>
      </c>
      <c r="N52" s="41" t="s">
        <v>191</v>
      </c>
    </row>
    <row r="53" spans="1:14" s="2" customFormat="1" ht="14.45" customHeight="1">
      <c r="A53" s="49">
        <f t="shared" si="3"/>
        <v>49</v>
      </c>
      <c r="B53" s="31" t="s">
        <v>192</v>
      </c>
      <c r="C53" s="31" t="s">
        <v>193</v>
      </c>
      <c r="D53" s="31" t="s">
        <v>194</v>
      </c>
      <c r="E53" s="32" t="s">
        <v>29</v>
      </c>
      <c r="F53" s="31" t="s">
        <v>151</v>
      </c>
      <c r="G53" s="31">
        <v>1</v>
      </c>
      <c r="H53" s="33">
        <f>VLOOKUP(F53,'[1]HAWKINS COOKER'!$D$3:$F$156,3,FALSE)</f>
        <v>53</v>
      </c>
      <c r="I53" s="33">
        <f t="shared" si="4"/>
        <v>10.600000000000001</v>
      </c>
      <c r="J53" s="33">
        <f t="shared" si="5"/>
        <v>1</v>
      </c>
      <c r="K53" s="33">
        <v>35</v>
      </c>
      <c r="L53" s="33">
        <v>150</v>
      </c>
      <c r="M53" s="50">
        <f t="shared" si="6"/>
        <v>249.6</v>
      </c>
      <c r="N53" s="41" t="s">
        <v>152</v>
      </c>
    </row>
    <row r="54" spans="1:14" s="2" customFormat="1" ht="14.45" customHeight="1">
      <c r="A54" s="49">
        <f t="shared" si="3"/>
        <v>50</v>
      </c>
      <c r="B54" s="31" t="s">
        <v>192</v>
      </c>
      <c r="C54" s="31" t="s">
        <v>195</v>
      </c>
      <c r="D54" s="31" t="s">
        <v>196</v>
      </c>
      <c r="E54" s="32" t="s">
        <v>29</v>
      </c>
      <c r="F54" s="31" t="s">
        <v>37</v>
      </c>
      <c r="G54" s="31">
        <v>1</v>
      </c>
      <c r="H54" s="33">
        <f>VLOOKUP(F54,'[1]HAWKINS COOKER'!$D$3:$F$156,3,FALSE)</f>
        <v>45</v>
      </c>
      <c r="I54" s="33">
        <f t="shared" si="4"/>
        <v>9</v>
      </c>
      <c r="J54" s="33">
        <f t="shared" si="5"/>
        <v>1</v>
      </c>
      <c r="K54" s="33">
        <v>35</v>
      </c>
      <c r="L54" s="33">
        <v>150</v>
      </c>
      <c r="M54" s="50">
        <f t="shared" si="6"/>
        <v>240</v>
      </c>
      <c r="N54" s="41" t="s">
        <v>26</v>
      </c>
    </row>
    <row r="55" spans="1:14" s="2" customFormat="1" ht="14.45" customHeight="1">
      <c r="A55" s="49">
        <f t="shared" si="3"/>
        <v>51</v>
      </c>
      <c r="B55" s="31" t="s">
        <v>197</v>
      </c>
      <c r="C55" s="31" t="s">
        <v>198</v>
      </c>
      <c r="D55" s="31" t="s">
        <v>199</v>
      </c>
      <c r="E55" s="32" t="s">
        <v>29</v>
      </c>
      <c r="F55" s="31" t="s">
        <v>144</v>
      </c>
      <c r="G55" s="31">
        <v>2</v>
      </c>
      <c r="H55" s="33">
        <f>VLOOKUP(F55,'[1]HAWKINS COOKER'!$D$3:$F$156,3,FALSE)</f>
        <v>85</v>
      </c>
      <c r="I55" s="33">
        <f t="shared" si="4"/>
        <v>34</v>
      </c>
      <c r="J55" s="33">
        <f t="shared" si="5"/>
        <v>2</v>
      </c>
      <c r="K55" s="33">
        <v>35</v>
      </c>
      <c r="L55" s="33">
        <v>150</v>
      </c>
      <c r="M55" s="50">
        <f t="shared" si="6"/>
        <v>391</v>
      </c>
      <c r="N55" s="41" t="s">
        <v>191</v>
      </c>
    </row>
    <row r="56" spans="1:14" s="2" customFormat="1" ht="14.45" customHeight="1">
      <c r="A56" s="49">
        <f t="shared" si="3"/>
        <v>52</v>
      </c>
      <c r="B56" s="31" t="s">
        <v>197</v>
      </c>
      <c r="C56" s="31" t="s">
        <v>200</v>
      </c>
      <c r="D56" s="31" t="s">
        <v>201</v>
      </c>
      <c r="E56" s="32" t="s">
        <v>29</v>
      </c>
      <c r="F56" s="31" t="s">
        <v>88</v>
      </c>
      <c r="G56" s="31">
        <v>2</v>
      </c>
      <c r="H56" s="33">
        <f>VLOOKUP(F56,'[1]HAWKINS COOKER'!$D$3:$F$156,3,FALSE)</f>
        <v>80</v>
      </c>
      <c r="I56" s="33">
        <f t="shared" si="4"/>
        <v>32</v>
      </c>
      <c r="J56" s="33">
        <f t="shared" si="5"/>
        <v>2</v>
      </c>
      <c r="K56" s="33">
        <v>35</v>
      </c>
      <c r="L56" s="33">
        <v>150</v>
      </c>
      <c r="M56" s="50">
        <f t="shared" si="6"/>
        <v>379</v>
      </c>
      <c r="N56" s="41" t="s">
        <v>202</v>
      </c>
    </row>
    <row r="57" spans="1:14" s="2" customFormat="1" ht="14.45" customHeight="1">
      <c r="A57" s="49">
        <f t="shared" si="3"/>
        <v>53</v>
      </c>
      <c r="B57" s="31" t="s">
        <v>197</v>
      </c>
      <c r="C57" s="31" t="s">
        <v>203</v>
      </c>
      <c r="D57" s="31" t="s">
        <v>204</v>
      </c>
      <c r="E57" s="32" t="s">
        <v>29</v>
      </c>
      <c r="F57" s="31" t="s">
        <v>205</v>
      </c>
      <c r="G57" s="31">
        <v>3</v>
      </c>
      <c r="H57" s="33">
        <f>VLOOKUP(F57,'[1]HAWKINS COOKER'!$D$3:$F$156,3,FALSE)</f>
        <v>42</v>
      </c>
      <c r="I57" s="33">
        <f t="shared" si="4"/>
        <v>25.200000000000003</v>
      </c>
      <c r="J57" s="33">
        <f t="shared" si="5"/>
        <v>3</v>
      </c>
      <c r="K57" s="33">
        <v>35</v>
      </c>
      <c r="L57" s="33">
        <v>150</v>
      </c>
      <c r="M57" s="50">
        <f t="shared" si="6"/>
        <v>339.2</v>
      </c>
      <c r="N57" s="41" t="s">
        <v>206</v>
      </c>
    </row>
    <row r="58" spans="1:14" s="2" customFormat="1" ht="14.45" customHeight="1">
      <c r="A58" s="49">
        <f t="shared" si="3"/>
        <v>54</v>
      </c>
      <c r="B58" s="31" t="s">
        <v>207</v>
      </c>
      <c r="C58" s="31" t="s">
        <v>208</v>
      </c>
      <c r="D58" s="31" t="s">
        <v>209</v>
      </c>
      <c r="E58" s="32" t="s">
        <v>29</v>
      </c>
      <c r="F58" s="31" t="s">
        <v>17</v>
      </c>
      <c r="G58" s="31">
        <v>3</v>
      </c>
      <c r="H58" s="33">
        <f>VLOOKUP(F58,'[1]HAWKINS COOKER'!$D$3:$F$156,3,FALSE)</f>
        <v>53</v>
      </c>
      <c r="I58" s="33">
        <f t="shared" si="4"/>
        <v>31.8</v>
      </c>
      <c r="J58" s="33">
        <f t="shared" si="5"/>
        <v>3</v>
      </c>
      <c r="K58" s="33">
        <v>35</v>
      </c>
      <c r="L58" s="33">
        <v>150</v>
      </c>
      <c r="M58" s="50">
        <f t="shared" si="6"/>
        <v>378.8</v>
      </c>
      <c r="N58" s="41" t="s">
        <v>25</v>
      </c>
    </row>
    <row r="59" spans="1:14" s="2" customFormat="1" ht="14.45" customHeight="1">
      <c r="A59" s="49">
        <f t="shared" si="3"/>
        <v>55</v>
      </c>
      <c r="B59" s="31" t="s">
        <v>207</v>
      </c>
      <c r="C59" s="31" t="s">
        <v>210</v>
      </c>
      <c r="D59" s="36" t="s">
        <v>211</v>
      </c>
      <c r="E59" s="32" t="s">
        <v>29</v>
      </c>
      <c r="F59" s="31" t="s">
        <v>12</v>
      </c>
      <c r="G59" s="31">
        <v>4</v>
      </c>
      <c r="H59" s="33">
        <f>VLOOKUP(F59,'[1]HAWKINS COOKER'!$D$3:$F$156,3,FALSE)</f>
        <v>85</v>
      </c>
      <c r="I59" s="33">
        <f t="shared" si="4"/>
        <v>68</v>
      </c>
      <c r="J59" s="33">
        <f t="shared" si="5"/>
        <v>4</v>
      </c>
      <c r="K59" s="33">
        <v>35</v>
      </c>
      <c r="L59" s="33">
        <v>150</v>
      </c>
      <c r="M59" s="50">
        <f t="shared" si="6"/>
        <v>597</v>
      </c>
      <c r="N59" s="41" t="s">
        <v>24</v>
      </c>
    </row>
    <row r="60" spans="1:14" s="2" customFormat="1" ht="14.45" customHeight="1">
      <c r="A60" s="49">
        <f t="shared" si="3"/>
        <v>56</v>
      </c>
      <c r="B60" s="31" t="s">
        <v>212</v>
      </c>
      <c r="C60" s="31" t="s">
        <v>213</v>
      </c>
      <c r="D60" s="31" t="s">
        <v>214</v>
      </c>
      <c r="E60" s="32" t="s">
        <v>29</v>
      </c>
      <c r="F60" s="31" t="s">
        <v>140</v>
      </c>
      <c r="G60" s="31">
        <v>80</v>
      </c>
      <c r="H60" s="35" t="s">
        <v>32</v>
      </c>
      <c r="I60" s="35" t="s">
        <v>32</v>
      </c>
      <c r="J60" s="35" t="s">
        <v>32</v>
      </c>
      <c r="K60" s="33">
        <v>35</v>
      </c>
      <c r="L60" s="35" t="s">
        <v>32</v>
      </c>
      <c r="M60" s="50">
        <v>14535</v>
      </c>
      <c r="N60" s="41" t="s">
        <v>215</v>
      </c>
    </row>
    <row r="61" spans="1:14" s="2" customFormat="1" ht="14.45" customHeight="1">
      <c r="A61" s="49">
        <f t="shared" si="3"/>
        <v>57</v>
      </c>
      <c r="B61" s="31" t="s">
        <v>212</v>
      </c>
      <c r="C61" s="31" t="s">
        <v>216</v>
      </c>
      <c r="D61" s="31" t="s">
        <v>217</v>
      </c>
      <c r="E61" s="32" t="s">
        <v>29</v>
      </c>
      <c r="F61" s="31" t="s">
        <v>218</v>
      </c>
      <c r="G61" s="31">
        <v>7</v>
      </c>
      <c r="H61" s="33">
        <f>VLOOKUP(F61,'[1]HAWKINS COOKER'!$D$3:$F$156,3,FALSE)</f>
        <v>95</v>
      </c>
      <c r="I61" s="33">
        <f t="shared" ref="I61:I82" si="7">G61*H61*20%</f>
        <v>133</v>
      </c>
      <c r="J61" s="33">
        <f t="shared" ref="J61:J82" si="8">G61*1</f>
        <v>7</v>
      </c>
      <c r="K61" s="33">
        <v>35</v>
      </c>
      <c r="L61" s="33">
        <v>150</v>
      </c>
      <c r="M61" s="50">
        <f t="shared" ref="M61:M82" si="9">G61*H61+I61+J61+K61+L61</f>
        <v>990</v>
      </c>
      <c r="N61" s="41" t="s">
        <v>219</v>
      </c>
    </row>
    <row r="62" spans="1:14" s="2" customFormat="1" ht="14.45" customHeight="1">
      <c r="A62" s="49">
        <f t="shared" si="3"/>
        <v>58</v>
      </c>
      <c r="B62" s="31" t="s">
        <v>212</v>
      </c>
      <c r="C62" s="31" t="s">
        <v>220</v>
      </c>
      <c r="D62" s="31" t="s">
        <v>221</v>
      </c>
      <c r="E62" s="32" t="s">
        <v>29</v>
      </c>
      <c r="F62" s="31" t="s">
        <v>13</v>
      </c>
      <c r="G62" s="31">
        <v>1</v>
      </c>
      <c r="H62" s="33">
        <f>VLOOKUP(F62,'[1]HAWKINS COOKER'!$D$3:$F$156,3,FALSE)</f>
        <v>85</v>
      </c>
      <c r="I62" s="33">
        <f t="shared" si="7"/>
        <v>17</v>
      </c>
      <c r="J62" s="33">
        <f t="shared" si="8"/>
        <v>1</v>
      </c>
      <c r="K62" s="33">
        <v>35</v>
      </c>
      <c r="L62" s="33">
        <v>150</v>
      </c>
      <c r="M62" s="50">
        <f t="shared" si="9"/>
        <v>288</v>
      </c>
      <c r="N62" s="41" t="s">
        <v>165</v>
      </c>
    </row>
    <row r="63" spans="1:14" s="2" customFormat="1" ht="14.45" customHeight="1">
      <c r="A63" s="49">
        <f t="shared" si="3"/>
        <v>59</v>
      </c>
      <c r="B63" s="31" t="s">
        <v>212</v>
      </c>
      <c r="C63" s="31" t="s">
        <v>222</v>
      </c>
      <c r="D63" s="31" t="s">
        <v>223</v>
      </c>
      <c r="E63" s="32" t="s">
        <v>29</v>
      </c>
      <c r="F63" s="31" t="s">
        <v>224</v>
      </c>
      <c r="G63" s="31">
        <v>2</v>
      </c>
      <c r="H63" s="33">
        <f>VLOOKUP(F63,'[1]HAWKINS COOKER'!$D$3:$F$156,3,FALSE)</f>
        <v>70</v>
      </c>
      <c r="I63" s="33">
        <f t="shared" si="7"/>
        <v>28</v>
      </c>
      <c r="J63" s="33">
        <f t="shared" si="8"/>
        <v>2</v>
      </c>
      <c r="K63" s="33">
        <v>35</v>
      </c>
      <c r="L63" s="33">
        <v>150</v>
      </c>
      <c r="M63" s="50">
        <f t="shared" si="9"/>
        <v>355</v>
      </c>
      <c r="N63" s="41" t="s">
        <v>225</v>
      </c>
    </row>
    <row r="64" spans="1:14" s="2" customFormat="1" ht="14.45" customHeight="1">
      <c r="A64" s="49">
        <f t="shared" si="3"/>
        <v>60</v>
      </c>
      <c r="B64" s="31" t="s">
        <v>212</v>
      </c>
      <c r="C64" s="31" t="s">
        <v>226</v>
      </c>
      <c r="D64" s="31" t="s">
        <v>227</v>
      </c>
      <c r="E64" s="32" t="s">
        <v>29</v>
      </c>
      <c r="F64" s="31" t="s">
        <v>228</v>
      </c>
      <c r="G64" s="31">
        <v>3</v>
      </c>
      <c r="H64" s="33">
        <f>VLOOKUP(F64,'[1]HAWKINS COOKER'!$D$3:$F$156,3,FALSE)</f>
        <v>55</v>
      </c>
      <c r="I64" s="33">
        <f t="shared" si="7"/>
        <v>33</v>
      </c>
      <c r="J64" s="33">
        <f t="shared" si="8"/>
        <v>3</v>
      </c>
      <c r="K64" s="33">
        <v>35</v>
      </c>
      <c r="L64" s="33">
        <v>150</v>
      </c>
      <c r="M64" s="50">
        <f t="shared" si="9"/>
        <v>386</v>
      </c>
      <c r="N64" s="41" t="s">
        <v>229</v>
      </c>
    </row>
    <row r="65" spans="1:14" s="2" customFormat="1" ht="14.45" customHeight="1">
      <c r="A65" s="49">
        <f t="shared" si="3"/>
        <v>61</v>
      </c>
      <c r="B65" s="31" t="s">
        <v>230</v>
      </c>
      <c r="C65" s="31" t="s">
        <v>231</v>
      </c>
      <c r="D65" s="31" t="s">
        <v>232</v>
      </c>
      <c r="E65" s="32" t="s">
        <v>29</v>
      </c>
      <c r="F65" s="31" t="s">
        <v>133</v>
      </c>
      <c r="G65" s="31">
        <v>2</v>
      </c>
      <c r="H65" s="33">
        <f>VLOOKUP(F65,'[1]HAWKINS COOKER'!$D$3:$F$156,3,FALSE)</f>
        <v>86</v>
      </c>
      <c r="I65" s="33">
        <f t="shared" si="7"/>
        <v>34.4</v>
      </c>
      <c r="J65" s="33">
        <f t="shared" si="8"/>
        <v>2</v>
      </c>
      <c r="K65" s="33">
        <v>35</v>
      </c>
      <c r="L65" s="33">
        <v>150</v>
      </c>
      <c r="M65" s="50">
        <f t="shared" si="9"/>
        <v>393.4</v>
      </c>
      <c r="N65" s="41" t="s">
        <v>134</v>
      </c>
    </row>
    <row r="66" spans="1:14" s="2" customFormat="1" ht="14.45" customHeight="1">
      <c r="A66" s="49">
        <f t="shared" si="3"/>
        <v>62</v>
      </c>
      <c r="B66" s="31" t="s">
        <v>230</v>
      </c>
      <c r="C66" s="31" t="s">
        <v>233</v>
      </c>
      <c r="D66" s="31" t="s">
        <v>234</v>
      </c>
      <c r="E66" s="32" t="s">
        <v>29</v>
      </c>
      <c r="F66" s="31" t="s">
        <v>224</v>
      </c>
      <c r="G66" s="31">
        <v>3</v>
      </c>
      <c r="H66" s="33">
        <f>VLOOKUP(F66,'[1]HAWKINS COOKER'!$D$3:$F$156,3,FALSE)</f>
        <v>70</v>
      </c>
      <c r="I66" s="33">
        <f t="shared" si="7"/>
        <v>42</v>
      </c>
      <c r="J66" s="33">
        <f t="shared" si="8"/>
        <v>3</v>
      </c>
      <c r="K66" s="33">
        <v>35</v>
      </c>
      <c r="L66" s="33">
        <v>150</v>
      </c>
      <c r="M66" s="50">
        <f t="shared" si="9"/>
        <v>440</v>
      </c>
      <c r="N66" s="42" t="s">
        <v>225</v>
      </c>
    </row>
    <row r="67" spans="1:14" s="2" customFormat="1" ht="14.45" customHeight="1">
      <c r="A67" s="49">
        <f t="shared" si="3"/>
        <v>63</v>
      </c>
      <c r="B67" s="31" t="s">
        <v>235</v>
      </c>
      <c r="C67" s="31" t="s">
        <v>236</v>
      </c>
      <c r="D67" s="31" t="s">
        <v>237</v>
      </c>
      <c r="E67" s="32" t="s">
        <v>29</v>
      </c>
      <c r="F67" s="31" t="s">
        <v>12</v>
      </c>
      <c r="G67" s="31">
        <v>6</v>
      </c>
      <c r="H67" s="33">
        <f>VLOOKUP(F67,'[1]HAWKINS COOKER'!$D$3:$F$156,3,FALSE)</f>
        <v>85</v>
      </c>
      <c r="I67" s="33">
        <f t="shared" si="7"/>
        <v>102</v>
      </c>
      <c r="J67" s="33">
        <f t="shared" si="8"/>
        <v>6</v>
      </c>
      <c r="K67" s="33">
        <v>35</v>
      </c>
      <c r="L67" s="33">
        <v>150</v>
      </c>
      <c r="M67" s="50">
        <f t="shared" si="9"/>
        <v>803</v>
      </c>
      <c r="N67" s="41" t="s">
        <v>24</v>
      </c>
    </row>
    <row r="68" spans="1:14" s="2" customFormat="1" ht="14.45" customHeight="1">
      <c r="A68" s="49">
        <f t="shared" si="3"/>
        <v>64</v>
      </c>
      <c r="B68" s="31" t="s">
        <v>235</v>
      </c>
      <c r="C68" s="31" t="s">
        <v>238</v>
      </c>
      <c r="D68" s="31" t="s">
        <v>239</v>
      </c>
      <c r="E68" s="32" t="s">
        <v>29</v>
      </c>
      <c r="F68" s="31" t="s">
        <v>240</v>
      </c>
      <c r="G68" s="31">
        <v>6</v>
      </c>
      <c r="H68" s="33">
        <f>VLOOKUP(F68,'[1]HAWKINS COOKER'!$D$3:$F$156,3,FALSE)</f>
        <v>43</v>
      </c>
      <c r="I68" s="33">
        <f t="shared" si="7"/>
        <v>51.6</v>
      </c>
      <c r="J68" s="33">
        <f t="shared" si="8"/>
        <v>6</v>
      </c>
      <c r="K68" s="33">
        <v>35</v>
      </c>
      <c r="L68" s="33">
        <v>150</v>
      </c>
      <c r="M68" s="50">
        <f t="shared" si="9"/>
        <v>500.6</v>
      </c>
      <c r="N68" s="41" t="s">
        <v>241</v>
      </c>
    </row>
    <row r="69" spans="1:14" s="2" customFormat="1" ht="14.45" customHeight="1">
      <c r="A69" s="49">
        <f t="shared" si="3"/>
        <v>65</v>
      </c>
      <c r="B69" s="31" t="s">
        <v>235</v>
      </c>
      <c r="C69" s="31" t="s">
        <v>242</v>
      </c>
      <c r="D69" s="31" t="s">
        <v>243</v>
      </c>
      <c r="E69" s="32" t="s">
        <v>29</v>
      </c>
      <c r="F69" s="31" t="s">
        <v>30</v>
      </c>
      <c r="G69" s="31">
        <v>1</v>
      </c>
      <c r="H69" s="33">
        <f>VLOOKUP(F69,'[1]HAWKINS COOKER'!$D$3:$F$156,3,FALSE)</f>
        <v>78</v>
      </c>
      <c r="I69" s="33">
        <f t="shared" si="7"/>
        <v>15.600000000000001</v>
      </c>
      <c r="J69" s="33">
        <f t="shared" si="8"/>
        <v>1</v>
      </c>
      <c r="K69" s="33">
        <v>35</v>
      </c>
      <c r="L69" s="33">
        <v>150</v>
      </c>
      <c r="M69" s="50">
        <f t="shared" si="9"/>
        <v>279.60000000000002</v>
      </c>
      <c r="N69" s="41" t="s">
        <v>31</v>
      </c>
    </row>
    <row r="70" spans="1:14" s="2" customFormat="1" ht="14.45" customHeight="1">
      <c r="A70" s="49">
        <f t="shared" si="3"/>
        <v>66</v>
      </c>
      <c r="B70" s="31" t="s">
        <v>235</v>
      </c>
      <c r="C70" s="31" t="s">
        <v>244</v>
      </c>
      <c r="D70" s="31" t="s">
        <v>245</v>
      </c>
      <c r="E70" s="32" t="s">
        <v>29</v>
      </c>
      <c r="F70" s="31" t="s">
        <v>17</v>
      </c>
      <c r="G70" s="31">
        <v>7</v>
      </c>
      <c r="H70" s="33">
        <f>VLOOKUP(F70,'[1]HAWKINS COOKER'!$D$3:$F$156,3,FALSE)</f>
        <v>53</v>
      </c>
      <c r="I70" s="33">
        <f t="shared" si="7"/>
        <v>74.2</v>
      </c>
      <c r="J70" s="33">
        <f t="shared" si="8"/>
        <v>7</v>
      </c>
      <c r="K70" s="33">
        <v>35</v>
      </c>
      <c r="L70" s="33">
        <v>150</v>
      </c>
      <c r="M70" s="50">
        <f t="shared" si="9"/>
        <v>637.20000000000005</v>
      </c>
      <c r="N70" s="41" t="s">
        <v>25</v>
      </c>
    </row>
    <row r="71" spans="1:14" s="2" customFormat="1" ht="14.45" customHeight="1">
      <c r="A71" s="49">
        <f t="shared" ref="A71:A82" si="10">A70+1</f>
        <v>67</v>
      </c>
      <c r="B71" s="31" t="s">
        <v>235</v>
      </c>
      <c r="C71" s="31" t="s">
        <v>246</v>
      </c>
      <c r="D71" s="31" t="s">
        <v>247</v>
      </c>
      <c r="E71" s="32" t="s">
        <v>29</v>
      </c>
      <c r="F71" s="31" t="s">
        <v>27</v>
      </c>
      <c r="G71" s="31">
        <v>36</v>
      </c>
      <c r="H71" s="33">
        <f>VLOOKUP(F71,'[1]HAWKINS COOKER'!$D$3:$F$156,3,FALSE)</f>
        <v>53</v>
      </c>
      <c r="I71" s="33">
        <f t="shared" si="7"/>
        <v>381.6</v>
      </c>
      <c r="J71" s="33">
        <f t="shared" si="8"/>
        <v>36</v>
      </c>
      <c r="K71" s="33">
        <v>35</v>
      </c>
      <c r="L71" s="33">
        <v>360</v>
      </c>
      <c r="M71" s="50">
        <f t="shared" si="9"/>
        <v>2720.6</v>
      </c>
      <c r="N71" s="41" t="s">
        <v>28</v>
      </c>
    </row>
    <row r="72" spans="1:14" s="2" customFormat="1" ht="14.45" customHeight="1">
      <c r="A72" s="49">
        <f t="shared" si="10"/>
        <v>68</v>
      </c>
      <c r="B72" s="31" t="s">
        <v>248</v>
      </c>
      <c r="C72" s="31" t="s">
        <v>249</v>
      </c>
      <c r="D72" s="31" t="s">
        <v>250</v>
      </c>
      <c r="E72" s="32" t="s">
        <v>29</v>
      </c>
      <c r="F72" s="31" t="s">
        <v>17</v>
      </c>
      <c r="G72" s="31">
        <v>2</v>
      </c>
      <c r="H72" s="33">
        <f>VLOOKUP(F72,'[1]HAWKINS COOKER'!$D$3:$F$156,3,FALSE)</f>
        <v>53</v>
      </c>
      <c r="I72" s="33">
        <f t="shared" si="7"/>
        <v>21.200000000000003</v>
      </c>
      <c r="J72" s="33">
        <f t="shared" si="8"/>
        <v>2</v>
      </c>
      <c r="K72" s="33">
        <v>35</v>
      </c>
      <c r="L72" s="33">
        <v>150</v>
      </c>
      <c r="M72" s="50">
        <f t="shared" si="9"/>
        <v>314.2</v>
      </c>
      <c r="N72" s="41" t="s">
        <v>25</v>
      </c>
    </row>
    <row r="73" spans="1:14" s="2" customFormat="1" ht="14.45" customHeight="1">
      <c r="A73" s="49">
        <f t="shared" si="10"/>
        <v>69</v>
      </c>
      <c r="B73" s="31" t="s">
        <v>248</v>
      </c>
      <c r="C73" s="31" t="s">
        <v>251</v>
      </c>
      <c r="D73" s="31" t="s">
        <v>252</v>
      </c>
      <c r="E73" s="32" t="s">
        <v>29</v>
      </c>
      <c r="F73" s="31" t="s">
        <v>27</v>
      </c>
      <c r="G73" s="31">
        <v>6</v>
      </c>
      <c r="H73" s="33">
        <f>VLOOKUP(F73,'[1]HAWKINS COOKER'!$D$3:$F$156,3,FALSE)</f>
        <v>53</v>
      </c>
      <c r="I73" s="33">
        <f t="shared" si="7"/>
        <v>63.6</v>
      </c>
      <c r="J73" s="33">
        <f t="shared" si="8"/>
        <v>6</v>
      </c>
      <c r="K73" s="33">
        <v>35</v>
      </c>
      <c r="L73" s="33">
        <v>150</v>
      </c>
      <c r="M73" s="50">
        <f t="shared" si="9"/>
        <v>572.6</v>
      </c>
      <c r="N73" s="41" t="s">
        <v>28</v>
      </c>
    </row>
    <row r="74" spans="1:14" s="2" customFormat="1" ht="14.45" customHeight="1">
      <c r="A74" s="49">
        <f t="shared" si="10"/>
        <v>70</v>
      </c>
      <c r="B74" s="31" t="s">
        <v>248</v>
      </c>
      <c r="C74" s="31" t="s">
        <v>253</v>
      </c>
      <c r="D74" s="31" t="s">
        <v>254</v>
      </c>
      <c r="E74" s="32" t="s">
        <v>29</v>
      </c>
      <c r="F74" s="31" t="s">
        <v>205</v>
      </c>
      <c r="G74" s="31">
        <v>2</v>
      </c>
      <c r="H74" s="33">
        <f>VLOOKUP(F74,'[1]HAWKINS COOKER'!$D$3:$F$156,3,FALSE)</f>
        <v>42</v>
      </c>
      <c r="I74" s="33">
        <f t="shared" si="7"/>
        <v>16.8</v>
      </c>
      <c r="J74" s="33">
        <f t="shared" si="8"/>
        <v>2</v>
      </c>
      <c r="K74" s="33">
        <v>35</v>
      </c>
      <c r="L74" s="33">
        <v>150</v>
      </c>
      <c r="M74" s="50">
        <f t="shared" si="9"/>
        <v>287.8</v>
      </c>
      <c r="N74" s="41" t="s">
        <v>206</v>
      </c>
    </row>
    <row r="75" spans="1:14" s="2" customFormat="1" ht="14.45" customHeight="1">
      <c r="A75" s="49">
        <f t="shared" si="10"/>
        <v>71</v>
      </c>
      <c r="B75" s="31" t="s">
        <v>248</v>
      </c>
      <c r="C75" s="31" t="s">
        <v>255</v>
      </c>
      <c r="D75" s="31" t="s">
        <v>256</v>
      </c>
      <c r="E75" s="32" t="s">
        <v>29</v>
      </c>
      <c r="F75" s="31" t="s">
        <v>257</v>
      </c>
      <c r="G75" s="31">
        <v>4</v>
      </c>
      <c r="H75" s="33">
        <f>VLOOKUP(F75,'[1]HAWKINS COOKER'!$D$3:$F$156,3,FALSE)</f>
        <v>43</v>
      </c>
      <c r="I75" s="33">
        <f t="shared" si="7"/>
        <v>34.4</v>
      </c>
      <c r="J75" s="33">
        <f t="shared" si="8"/>
        <v>4</v>
      </c>
      <c r="K75" s="33">
        <v>35</v>
      </c>
      <c r="L75" s="33">
        <v>150</v>
      </c>
      <c r="M75" s="50">
        <f t="shared" si="9"/>
        <v>395.4</v>
      </c>
      <c r="N75" s="42" t="s">
        <v>258</v>
      </c>
    </row>
    <row r="76" spans="1:14" s="2" customFormat="1" ht="14.45" customHeight="1">
      <c r="A76" s="49">
        <f t="shared" si="10"/>
        <v>72</v>
      </c>
      <c r="B76" s="31" t="s">
        <v>248</v>
      </c>
      <c r="C76" s="31" t="s">
        <v>259</v>
      </c>
      <c r="D76" s="31" t="s">
        <v>260</v>
      </c>
      <c r="E76" s="32" t="s">
        <v>29</v>
      </c>
      <c r="F76" s="31" t="s">
        <v>261</v>
      </c>
      <c r="G76" s="31">
        <v>4</v>
      </c>
      <c r="H76" s="33">
        <f>VLOOKUP(F76,'[1]HAWKINS COOKER'!$D$3:$F$156,3,FALSE)</f>
        <v>85</v>
      </c>
      <c r="I76" s="33">
        <f t="shared" si="7"/>
        <v>68</v>
      </c>
      <c r="J76" s="33">
        <f t="shared" si="8"/>
        <v>4</v>
      </c>
      <c r="K76" s="33">
        <v>35</v>
      </c>
      <c r="L76" s="33">
        <v>150</v>
      </c>
      <c r="M76" s="50">
        <f t="shared" si="9"/>
        <v>597</v>
      </c>
      <c r="N76" s="42" t="s">
        <v>262</v>
      </c>
    </row>
    <row r="77" spans="1:14" s="2" customFormat="1" ht="14.45" customHeight="1">
      <c r="A77" s="49">
        <f t="shared" si="10"/>
        <v>73</v>
      </c>
      <c r="B77" s="31" t="s">
        <v>263</v>
      </c>
      <c r="C77" s="31" t="s">
        <v>264</v>
      </c>
      <c r="D77" s="31" t="s">
        <v>265</v>
      </c>
      <c r="E77" s="32" t="s">
        <v>29</v>
      </c>
      <c r="F77" s="31" t="s">
        <v>205</v>
      </c>
      <c r="G77" s="31">
        <v>3</v>
      </c>
      <c r="H77" s="33">
        <f>VLOOKUP(F77,'[1]HAWKINS COOKER'!$D$3:$F$156,3,FALSE)</f>
        <v>42</v>
      </c>
      <c r="I77" s="33">
        <f t="shared" si="7"/>
        <v>25.200000000000003</v>
      </c>
      <c r="J77" s="33">
        <f t="shared" si="8"/>
        <v>3</v>
      </c>
      <c r="K77" s="33">
        <v>35</v>
      </c>
      <c r="L77" s="33">
        <v>150</v>
      </c>
      <c r="M77" s="50">
        <f t="shared" si="9"/>
        <v>339.2</v>
      </c>
      <c r="N77" s="41" t="s">
        <v>206</v>
      </c>
    </row>
    <row r="78" spans="1:14" s="2" customFormat="1" ht="14.45" customHeight="1">
      <c r="A78" s="49">
        <f t="shared" si="10"/>
        <v>74</v>
      </c>
      <c r="B78" s="31" t="s">
        <v>263</v>
      </c>
      <c r="C78" s="31" t="s">
        <v>266</v>
      </c>
      <c r="D78" s="31" t="s">
        <v>267</v>
      </c>
      <c r="E78" s="32" t="s">
        <v>29</v>
      </c>
      <c r="F78" s="31" t="s">
        <v>12</v>
      </c>
      <c r="G78" s="31">
        <v>2</v>
      </c>
      <c r="H78" s="33">
        <f>VLOOKUP(F78,'[1]HAWKINS COOKER'!$D$3:$F$156,3,FALSE)</f>
        <v>85</v>
      </c>
      <c r="I78" s="33">
        <f t="shared" si="7"/>
        <v>34</v>
      </c>
      <c r="J78" s="33">
        <f t="shared" si="8"/>
        <v>2</v>
      </c>
      <c r="K78" s="33">
        <v>35</v>
      </c>
      <c r="L78" s="33">
        <v>150</v>
      </c>
      <c r="M78" s="50">
        <f t="shared" si="9"/>
        <v>391</v>
      </c>
      <c r="N78" s="41" t="s">
        <v>24</v>
      </c>
    </row>
    <row r="79" spans="1:14" s="2" customFormat="1" ht="14.45" customHeight="1">
      <c r="A79" s="49">
        <f t="shared" si="10"/>
        <v>75</v>
      </c>
      <c r="B79" s="31" t="s">
        <v>263</v>
      </c>
      <c r="C79" s="31" t="s">
        <v>268</v>
      </c>
      <c r="D79" s="31" t="s">
        <v>269</v>
      </c>
      <c r="E79" s="32" t="s">
        <v>29</v>
      </c>
      <c r="F79" s="31" t="s">
        <v>13</v>
      </c>
      <c r="G79" s="31">
        <v>2</v>
      </c>
      <c r="H79" s="33">
        <f>VLOOKUP(F79,'[1]HAWKINS COOKER'!$D$3:$F$156,3,FALSE)</f>
        <v>85</v>
      </c>
      <c r="I79" s="33">
        <f t="shared" si="7"/>
        <v>34</v>
      </c>
      <c r="J79" s="33">
        <f t="shared" si="8"/>
        <v>2</v>
      </c>
      <c r="K79" s="33">
        <v>35</v>
      </c>
      <c r="L79" s="33">
        <v>150</v>
      </c>
      <c r="M79" s="50">
        <f t="shared" si="9"/>
        <v>391</v>
      </c>
      <c r="N79" s="41" t="s">
        <v>14</v>
      </c>
    </row>
    <row r="80" spans="1:14" s="2" customFormat="1" ht="14.45" customHeight="1">
      <c r="A80" s="49">
        <f t="shared" si="10"/>
        <v>76</v>
      </c>
      <c r="B80" s="31" t="s">
        <v>263</v>
      </c>
      <c r="C80" s="31" t="s">
        <v>270</v>
      </c>
      <c r="D80" s="31" t="s">
        <v>271</v>
      </c>
      <c r="E80" s="32" t="s">
        <v>29</v>
      </c>
      <c r="F80" s="31" t="s">
        <v>13</v>
      </c>
      <c r="G80" s="31">
        <v>1</v>
      </c>
      <c r="H80" s="33">
        <f>VLOOKUP(F80,'[1]HAWKINS COOKER'!$D$3:$F$156,3,FALSE)</f>
        <v>85</v>
      </c>
      <c r="I80" s="33">
        <f t="shared" si="7"/>
        <v>17</v>
      </c>
      <c r="J80" s="33">
        <f t="shared" si="8"/>
        <v>1</v>
      </c>
      <c r="K80" s="33">
        <v>35</v>
      </c>
      <c r="L80" s="33">
        <v>150</v>
      </c>
      <c r="M80" s="50">
        <f t="shared" si="9"/>
        <v>288</v>
      </c>
      <c r="N80" s="41" t="s">
        <v>14</v>
      </c>
    </row>
    <row r="81" spans="1:14" s="2" customFormat="1" ht="14.45" customHeight="1">
      <c r="A81" s="49">
        <f t="shared" si="10"/>
        <v>77</v>
      </c>
      <c r="B81" s="31" t="s">
        <v>263</v>
      </c>
      <c r="C81" s="31" t="s">
        <v>272</v>
      </c>
      <c r="D81" s="31" t="s">
        <v>273</v>
      </c>
      <c r="E81" s="32" t="s">
        <v>29</v>
      </c>
      <c r="F81" s="31" t="s">
        <v>228</v>
      </c>
      <c r="G81" s="31">
        <v>1</v>
      </c>
      <c r="H81" s="33">
        <f>VLOOKUP(F81,'[1]HAWKINS COOKER'!$D$3:$F$156,3,FALSE)</f>
        <v>55</v>
      </c>
      <c r="I81" s="33">
        <f t="shared" si="7"/>
        <v>11</v>
      </c>
      <c r="J81" s="33">
        <f t="shared" si="8"/>
        <v>1</v>
      </c>
      <c r="K81" s="33">
        <v>35</v>
      </c>
      <c r="L81" s="33">
        <v>150</v>
      </c>
      <c r="M81" s="50">
        <f t="shared" si="9"/>
        <v>252</v>
      </c>
      <c r="N81" s="41" t="s">
        <v>229</v>
      </c>
    </row>
    <row r="82" spans="1:14" s="2" customFormat="1" ht="14.45" customHeight="1">
      <c r="A82" s="49">
        <f t="shared" si="10"/>
        <v>78</v>
      </c>
      <c r="B82" s="31" t="s">
        <v>263</v>
      </c>
      <c r="C82" s="31" t="s">
        <v>274</v>
      </c>
      <c r="D82" s="31" t="s">
        <v>275</v>
      </c>
      <c r="E82" s="32" t="s">
        <v>29</v>
      </c>
      <c r="F82" s="31" t="s">
        <v>27</v>
      </c>
      <c r="G82" s="31">
        <v>7</v>
      </c>
      <c r="H82" s="33">
        <f>VLOOKUP(F82,'[1]HAWKINS COOKER'!$D$3:$F$156,3,FALSE)</f>
        <v>53</v>
      </c>
      <c r="I82" s="33">
        <f t="shared" si="7"/>
        <v>74.2</v>
      </c>
      <c r="J82" s="33">
        <f t="shared" si="8"/>
        <v>7</v>
      </c>
      <c r="K82" s="33">
        <v>35</v>
      </c>
      <c r="L82" s="33">
        <v>150</v>
      </c>
      <c r="M82" s="50">
        <f t="shared" si="9"/>
        <v>637.20000000000005</v>
      </c>
      <c r="N82" s="41" t="s">
        <v>28</v>
      </c>
    </row>
    <row r="83" spans="1:14" s="2" customFormat="1" ht="14.45" customHeight="1" thickBot="1">
      <c r="A83" s="28" t="s">
        <v>276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/>
      <c r="M83" s="12">
        <f>ROUND(SUM(M5:M82),0)</f>
        <v>76802</v>
      </c>
      <c r="N83" s="37"/>
    </row>
    <row r="84" spans="1:14" s="2" customFormat="1" ht="14.45" customHeight="1" thickBot="1">
      <c r="A84" s="38"/>
      <c r="B84" s="39"/>
      <c r="C84" s="39"/>
      <c r="D84" s="39"/>
      <c r="E84" s="39"/>
      <c r="F84" s="39"/>
      <c r="G84" s="43">
        <f>SUM(G5:G82)</f>
        <v>1412</v>
      </c>
      <c r="H84" s="40"/>
      <c r="I84" s="40"/>
      <c r="J84" s="40"/>
      <c r="K84" s="40"/>
      <c r="L84" s="40"/>
      <c r="M84" s="40"/>
      <c r="N84" s="39"/>
    </row>
    <row r="85" spans="1:14" s="2" customFormat="1" ht="31.5" customHeight="1" thickBot="1">
      <c r="A85" s="13" t="s">
        <v>38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5"/>
      <c r="N85" s="5"/>
    </row>
    <row r="86" spans="1:14" s="2" customFormat="1" ht="30.75" customHeight="1" thickBot="1">
      <c r="A86" s="16" t="s">
        <v>0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8"/>
    </row>
  </sheetData>
  <sortState ref="B4:N119">
    <sortCondition ref="B4:B119"/>
    <sortCondition ref="C4:C119"/>
  </sortState>
  <mergeCells count="7">
    <mergeCell ref="A85:M85"/>
    <mergeCell ref="A86:M86"/>
    <mergeCell ref="H2:M2"/>
    <mergeCell ref="H3:M3"/>
    <mergeCell ref="A2:G2"/>
    <mergeCell ref="A3:G3"/>
    <mergeCell ref="A83:L83"/>
  </mergeCells>
  <conditionalFormatting sqref="C87:C1048576 C2:C4">
    <cfRule type="duplicateValues" dxfId="0" priority="14"/>
  </conditionalFormatting>
  <pageMargins left="0.31496062992125984" right="0.11811023622047245" top="0.47244094488188981" bottom="0.59055118110236227" header="0.23622047244094491" footer="0.27559055118110237"/>
  <pageSetup paperSize="9" scale="88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2025-04-03T10:19:28Z</cp:lastPrinted>
  <dcterms:created xsi:type="dcterms:W3CDTF">2023-03-14T14:10:32Z</dcterms:created>
  <dcterms:modified xsi:type="dcterms:W3CDTF">2025-04-03T10:19:29Z</dcterms:modified>
</cp:coreProperties>
</file>