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Invoice!$H$1:$H$23</definedName>
  </definedNames>
  <calcPr calcId="124519"/>
</workbook>
</file>

<file path=xl/calcChain.xml><?xml version="1.0" encoding="utf-8"?>
<calcChain xmlns="http://schemas.openxmlformats.org/spreadsheetml/2006/main">
  <c r="L9" i="1"/>
  <c r="L7"/>
  <c r="L6"/>
  <c r="L5"/>
  <c r="L4"/>
  <c r="L21"/>
  <c r="L18"/>
  <c r="L16"/>
  <c r="L13"/>
  <c r="L10"/>
  <c r="L8"/>
  <c r="J20"/>
  <c r="J14"/>
  <c r="J12"/>
  <c r="J7"/>
  <c r="H20"/>
  <c r="I6"/>
  <c r="I7"/>
  <c r="I9"/>
  <c r="I11"/>
  <c r="L11" s="1"/>
  <c r="I12"/>
  <c r="L12" s="1"/>
  <c r="I14"/>
  <c r="L14" s="1"/>
  <c r="I15"/>
  <c r="L15" s="1"/>
  <c r="I17"/>
  <c r="I19"/>
  <c r="I20"/>
  <c r="L20" l="1"/>
  <c r="L19"/>
  <c r="L17"/>
</calcChain>
</file>

<file path=xl/sharedStrings.xml><?xml version="1.0" encoding="utf-8"?>
<sst xmlns="http://schemas.openxmlformats.org/spreadsheetml/2006/main" count="103" uniqueCount="68">
  <si>
    <t>INVOICE
ATC LOGISTICS,,8984191006
GST No:21CHVPB1842D2ZQ</t>
  </si>
  <si>
    <t>31/3/2025</t>
  </si>
  <si>
    <t>18404</t>
  </si>
  <si>
    <t>30/3/2025</t>
  </si>
  <si>
    <t>18397</t>
  </si>
  <si>
    <t>29/3/2025</t>
  </si>
  <si>
    <t>18350</t>
  </si>
  <si>
    <t>18351</t>
  </si>
  <si>
    <t>27/3/2025</t>
  </si>
  <si>
    <t>18331</t>
  </si>
  <si>
    <t>28/3/2025</t>
  </si>
  <si>
    <t>8307</t>
  </si>
  <si>
    <t>8309</t>
  </si>
  <si>
    <t>21/3/2025</t>
  </si>
  <si>
    <t>18251</t>
  </si>
  <si>
    <t>20/3/2025</t>
  </si>
  <si>
    <t>18247</t>
  </si>
  <si>
    <t>18232</t>
  </si>
  <si>
    <t>18/3/2025</t>
  </si>
  <si>
    <t>8205</t>
  </si>
  <si>
    <t>13/3/2025</t>
  </si>
  <si>
    <t>8172</t>
  </si>
  <si>
    <t>03/3/2025</t>
  </si>
  <si>
    <t>18064</t>
  </si>
  <si>
    <t>18048</t>
  </si>
  <si>
    <t>18377</t>
  </si>
  <si>
    <t>01/3/2025</t>
  </si>
  <si>
    <t>18095</t>
  </si>
  <si>
    <t>18050</t>
  </si>
  <si>
    <t>Thanking you for your business.
ATC LOGISTICS</t>
  </si>
  <si>
    <t>CASE</t>
  </si>
  <si>
    <t>WEIGHT</t>
  </si>
  <si>
    <t>SL</t>
  </si>
  <si>
    <t>DATE</t>
  </si>
  <si>
    <t>LR NO</t>
  </si>
  <si>
    <t>INV NO</t>
  </si>
  <si>
    <t>FROM</t>
  </si>
  <si>
    <t>TO</t>
  </si>
  <si>
    <t>RATE</t>
  </si>
  <si>
    <t>LR</t>
  </si>
  <si>
    <t>AMOUNT</t>
  </si>
  <si>
    <t>BALIMELA</t>
  </si>
  <si>
    <t>BARIPADA</t>
  </si>
  <si>
    <t>KORAPUT</t>
  </si>
  <si>
    <t>JHARSUGUDA</t>
  </si>
  <si>
    <t>CTC</t>
  </si>
  <si>
    <t>CH/08171</t>
  </si>
  <si>
    <t>CH/08168</t>
  </si>
  <si>
    <t>CH/08155</t>
  </si>
  <si>
    <t>CH/08154</t>
  </si>
  <si>
    <t>CH/08116</t>
  </si>
  <si>
    <t>CH/08108</t>
  </si>
  <si>
    <t>CH/08071</t>
  </si>
  <si>
    <t>CH/07979</t>
  </si>
  <si>
    <t>CH/07973</t>
  </si>
  <si>
    <t>CH/07940</t>
  </si>
  <si>
    <t>CH/07908</t>
  </si>
  <si>
    <t>CH/07846</t>
  </si>
  <si>
    <t>CH/07646</t>
  </si>
  <si>
    <t>CH/07645</t>
  </si>
  <si>
    <t>CH/08169</t>
  </si>
  <si>
    <t>CH/07635</t>
  </si>
  <si>
    <t>CH/07634</t>
  </si>
  <si>
    <t xml:space="preserve">KOKUYO CAMLIN LTD
Address: Sector - 11, CDA, 3-C/1358,CUTTACK,9337010717
GST No:21AAACC1647E1ZD
</t>
  </si>
  <si>
    <t>DD.CH.</t>
  </si>
  <si>
    <t>Kindly, verify &amp; confirm within 7 days, else GST will be filed by 20th APRIL, 2025. 
GST to be paid by Consignor under Reverse Charge Mechanism(RCM) as per GST.</t>
  </si>
  <si>
    <t>Bill Date:31/03/2025
Bill NO : 5197
Total Amount:27344.00</t>
  </si>
  <si>
    <t>(RUPEES TWENTY SEVEN THUOUSAND THREE HUNDRED FOURTY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</si>
</sst>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371475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867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7.140625" style="2" bestFit="1" customWidth="1"/>
    <col min="11" max="11" width="5.5703125" style="2" bestFit="1" customWidth="1"/>
    <col min="12" max="12" width="9.42578125" style="2" bestFit="1" customWidth="1"/>
    <col min="13" max="13" width="9.710937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9" t="s">
        <v>0</v>
      </c>
      <c r="J1" s="19"/>
      <c r="K1" s="19"/>
      <c r="L1" s="19"/>
    </row>
    <row r="2" spans="1:12" ht="63" customHeight="1">
      <c r="A2" s="12" t="s">
        <v>63</v>
      </c>
      <c r="B2" s="13"/>
      <c r="C2" s="13"/>
      <c r="D2" s="13"/>
      <c r="E2" s="13"/>
      <c r="F2" s="13"/>
      <c r="G2" s="13"/>
      <c r="H2" s="14"/>
      <c r="I2" s="19" t="s">
        <v>66</v>
      </c>
      <c r="J2" s="19"/>
      <c r="K2" s="19"/>
      <c r="L2" s="19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30</v>
      </c>
      <c r="H3" s="5" t="s">
        <v>31</v>
      </c>
      <c r="I3" s="8" t="s">
        <v>38</v>
      </c>
      <c r="J3" s="8" t="s">
        <v>64</v>
      </c>
      <c r="K3" s="8" t="s">
        <v>39</v>
      </c>
      <c r="L3" s="7" t="s">
        <v>40</v>
      </c>
    </row>
    <row r="4" spans="1:12">
      <c r="A4" s="4">
        <v>1</v>
      </c>
      <c r="B4" s="4" t="s">
        <v>26</v>
      </c>
      <c r="C4" s="4" t="s">
        <v>61</v>
      </c>
      <c r="D4" s="4" t="s">
        <v>27</v>
      </c>
      <c r="E4" s="9" t="s">
        <v>45</v>
      </c>
      <c r="F4" s="4" t="s">
        <v>42</v>
      </c>
      <c r="G4" s="4">
        <v>22</v>
      </c>
      <c r="H4" s="4"/>
      <c r="I4" s="6">
        <v>24</v>
      </c>
      <c r="J4" s="6">
        <v>0</v>
      </c>
      <c r="K4" s="6">
        <v>25</v>
      </c>
      <c r="L4" s="6">
        <f>G4*I4+J4+K4</f>
        <v>553</v>
      </c>
    </row>
    <row r="5" spans="1:12">
      <c r="A5" s="4">
        <v>2</v>
      </c>
      <c r="B5" s="4" t="s">
        <v>26</v>
      </c>
      <c r="C5" s="4" t="s">
        <v>62</v>
      </c>
      <c r="D5" s="4" t="s">
        <v>28</v>
      </c>
      <c r="E5" s="9" t="s">
        <v>45</v>
      </c>
      <c r="F5" s="4" t="s">
        <v>42</v>
      </c>
      <c r="G5" s="4">
        <v>73</v>
      </c>
      <c r="H5" s="4"/>
      <c r="I5" s="6">
        <v>24</v>
      </c>
      <c r="J5" s="6">
        <v>0</v>
      </c>
      <c r="K5" s="6">
        <v>25</v>
      </c>
      <c r="L5" s="6">
        <f>G5*I5+J5+K5</f>
        <v>1777</v>
      </c>
    </row>
    <row r="6" spans="1:12">
      <c r="A6" s="4">
        <v>3</v>
      </c>
      <c r="B6" s="4" t="s">
        <v>22</v>
      </c>
      <c r="C6" s="4" t="s">
        <v>58</v>
      </c>
      <c r="D6" s="4" t="s">
        <v>23</v>
      </c>
      <c r="E6" s="9" t="s">
        <v>45</v>
      </c>
      <c r="F6" s="4" t="s">
        <v>43</v>
      </c>
      <c r="G6" s="4">
        <v>66</v>
      </c>
      <c r="H6" s="4">
        <v>1205</v>
      </c>
      <c r="I6" s="6">
        <f>VLOOKUP(F6,'[1]KOKUYO CAMLIN LTD'!$C$7:$E$23,3,FALSE)</f>
        <v>3.4</v>
      </c>
      <c r="J6" s="6">
        <v>0</v>
      </c>
      <c r="K6" s="6">
        <v>25</v>
      </c>
      <c r="L6" s="6">
        <f>H6*I6+J6+K6</f>
        <v>4122</v>
      </c>
    </row>
    <row r="7" spans="1:12">
      <c r="A7" s="4">
        <v>4</v>
      </c>
      <c r="B7" s="4" t="s">
        <v>22</v>
      </c>
      <c r="C7" s="4" t="s">
        <v>59</v>
      </c>
      <c r="D7" s="4" t="s">
        <v>24</v>
      </c>
      <c r="E7" s="9" t="s">
        <v>45</v>
      </c>
      <c r="F7" s="4" t="s">
        <v>41</v>
      </c>
      <c r="G7" s="4">
        <v>15</v>
      </c>
      <c r="H7" s="4">
        <v>274</v>
      </c>
      <c r="I7" s="6">
        <f>VLOOKUP(F7,'[1]KOKUYO CAMLIN LTD'!$C$7:$E$23,3,FALSE)</f>
        <v>4.5</v>
      </c>
      <c r="J7" s="6">
        <f>G7*5</f>
        <v>75</v>
      </c>
      <c r="K7" s="6">
        <v>25</v>
      </c>
      <c r="L7" s="6">
        <f>H7*I7+J7+K7</f>
        <v>1333</v>
      </c>
    </row>
    <row r="8" spans="1:12">
      <c r="A8" s="4">
        <v>5</v>
      </c>
      <c r="B8" s="4" t="s">
        <v>20</v>
      </c>
      <c r="C8" s="4" t="s">
        <v>57</v>
      </c>
      <c r="D8" s="4" t="s">
        <v>21</v>
      </c>
      <c r="E8" s="9" t="s">
        <v>45</v>
      </c>
      <c r="F8" s="4" t="s">
        <v>42</v>
      </c>
      <c r="G8" s="4">
        <v>69</v>
      </c>
      <c r="H8" s="4"/>
      <c r="I8" s="6">
        <v>24</v>
      </c>
      <c r="J8" s="6">
        <v>0</v>
      </c>
      <c r="K8" s="6">
        <v>25</v>
      </c>
      <c r="L8" s="6">
        <f>G8*I8+J8+K8</f>
        <v>1681</v>
      </c>
    </row>
    <row r="9" spans="1:12">
      <c r="A9" s="4">
        <v>6</v>
      </c>
      <c r="B9" s="4" t="s">
        <v>18</v>
      </c>
      <c r="C9" s="4" t="s">
        <v>56</v>
      </c>
      <c r="D9" s="4" t="s">
        <v>19</v>
      </c>
      <c r="E9" s="9" t="s">
        <v>45</v>
      </c>
      <c r="F9" s="4" t="s">
        <v>44</v>
      </c>
      <c r="G9" s="4">
        <v>13</v>
      </c>
      <c r="H9" s="4">
        <v>225</v>
      </c>
      <c r="I9" s="6">
        <f>VLOOKUP(F9,'[1]KOKUYO CAMLIN LTD'!$C$7:$E$23,3,FALSE)</f>
        <v>2.04</v>
      </c>
      <c r="J9" s="6">
        <v>0</v>
      </c>
      <c r="K9" s="6">
        <v>25</v>
      </c>
      <c r="L9" s="6">
        <f>H9*I9+J9+K9</f>
        <v>484</v>
      </c>
    </row>
    <row r="10" spans="1:12">
      <c r="A10" s="4">
        <v>7</v>
      </c>
      <c r="B10" s="4" t="s">
        <v>15</v>
      </c>
      <c r="C10" s="4" t="s">
        <v>54</v>
      </c>
      <c r="D10" s="4" t="s">
        <v>16</v>
      </c>
      <c r="E10" s="9" t="s">
        <v>45</v>
      </c>
      <c r="F10" s="4" t="s">
        <v>42</v>
      </c>
      <c r="G10" s="4">
        <v>18</v>
      </c>
      <c r="H10" s="4"/>
      <c r="I10" s="6">
        <v>24</v>
      </c>
      <c r="J10" s="6">
        <v>0</v>
      </c>
      <c r="K10" s="6">
        <v>25</v>
      </c>
      <c r="L10" s="6">
        <f>G10*I10+J10+K10</f>
        <v>457</v>
      </c>
    </row>
    <row r="11" spans="1:12">
      <c r="A11" s="4">
        <v>8</v>
      </c>
      <c r="B11" s="4" t="s">
        <v>15</v>
      </c>
      <c r="C11" s="4" t="s">
        <v>55</v>
      </c>
      <c r="D11" s="4" t="s">
        <v>17</v>
      </c>
      <c r="E11" s="9" t="s">
        <v>45</v>
      </c>
      <c r="F11" s="4" t="s">
        <v>43</v>
      </c>
      <c r="G11" s="4">
        <v>6</v>
      </c>
      <c r="H11" s="4">
        <v>104</v>
      </c>
      <c r="I11" s="6">
        <f>VLOOKUP(F11,'[1]KOKUYO CAMLIN LTD'!$C$7:$E$23,3,FALSE)</f>
        <v>3.4</v>
      </c>
      <c r="J11" s="6">
        <v>0</v>
      </c>
      <c r="K11" s="6">
        <v>25</v>
      </c>
      <c r="L11" s="6">
        <f>H11*I11+J11+K11</f>
        <v>378.59999999999997</v>
      </c>
    </row>
    <row r="12" spans="1:12">
      <c r="A12" s="4">
        <v>9</v>
      </c>
      <c r="B12" s="4" t="s">
        <v>13</v>
      </c>
      <c r="C12" s="4" t="s">
        <v>53</v>
      </c>
      <c r="D12" s="4" t="s">
        <v>14</v>
      </c>
      <c r="E12" s="9" t="s">
        <v>45</v>
      </c>
      <c r="F12" s="4" t="s">
        <v>41</v>
      </c>
      <c r="G12" s="4">
        <v>71</v>
      </c>
      <c r="H12" s="4">
        <v>1300</v>
      </c>
      <c r="I12" s="6">
        <f>VLOOKUP(F12,'[1]KOKUYO CAMLIN LTD'!$C$7:$E$23,3,FALSE)</f>
        <v>4.5</v>
      </c>
      <c r="J12" s="6">
        <f>G12*5</f>
        <v>355</v>
      </c>
      <c r="K12" s="6">
        <v>25</v>
      </c>
      <c r="L12" s="6">
        <f>H12*I12+J12+K12</f>
        <v>6230</v>
      </c>
    </row>
    <row r="13" spans="1:12">
      <c r="A13" s="4">
        <v>10</v>
      </c>
      <c r="B13" s="4" t="s">
        <v>8</v>
      </c>
      <c r="C13" s="4" t="s">
        <v>50</v>
      </c>
      <c r="D13" s="4" t="s">
        <v>9</v>
      </c>
      <c r="E13" s="9" t="s">
        <v>45</v>
      </c>
      <c r="F13" s="4" t="s">
        <v>42</v>
      </c>
      <c r="G13" s="4">
        <v>78</v>
      </c>
      <c r="H13" s="4"/>
      <c r="I13" s="6">
        <v>24</v>
      </c>
      <c r="J13" s="6">
        <v>0</v>
      </c>
      <c r="K13" s="6">
        <v>25</v>
      </c>
      <c r="L13" s="6">
        <f>G13*I13+J13+K13</f>
        <v>1897</v>
      </c>
    </row>
    <row r="14" spans="1:12">
      <c r="A14" s="4">
        <v>11</v>
      </c>
      <c r="B14" s="4" t="s">
        <v>8</v>
      </c>
      <c r="C14" s="4" t="s">
        <v>52</v>
      </c>
      <c r="D14" s="4" t="s">
        <v>12</v>
      </c>
      <c r="E14" s="9" t="s">
        <v>45</v>
      </c>
      <c r="F14" s="4" t="s">
        <v>41</v>
      </c>
      <c r="G14" s="4">
        <v>7</v>
      </c>
      <c r="H14" s="4">
        <v>122</v>
      </c>
      <c r="I14" s="6">
        <f>VLOOKUP(F14,'[1]KOKUYO CAMLIN LTD'!$C$7:$E$23,3,FALSE)</f>
        <v>4.5</v>
      </c>
      <c r="J14" s="6">
        <f>G14*5</f>
        <v>35</v>
      </c>
      <c r="K14" s="6">
        <v>25</v>
      </c>
      <c r="L14" s="6">
        <f>H14*I14+J14+K14</f>
        <v>609</v>
      </c>
    </row>
    <row r="15" spans="1:12">
      <c r="A15" s="4">
        <v>12</v>
      </c>
      <c r="B15" s="4" t="s">
        <v>10</v>
      </c>
      <c r="C15" s="4" t="s">
        <v>51</v>
      </c>
      <c r="D15" s="4" t="s">
        <v>11</v>
      </c>
      <c r="E15" s="9" t="s">
        <v>45</v>
      </c>
      <c r="F15" s="4" t="s">
        <v>43</v>
      </c>
      <c r="G15" s="4">
        <v>59</v>
      </c>
      <c r="H15" s="4">
        <v>1080</v>
      </c>
      <c r="I15" s="6">
        <f>VLOOKUP(F15,'[1]KOKUYO CAMLIN LTD'!$C$7:$E$23,3,FALSE)</f>
        <v>3.4</v>
      </c>
      <c r="J15" s="6">
        <v>0</v>
      </c>
      <c r="K15" s="6">
        <v>25</v>
      </c>
      <c r="L15" s="6">
        <f>H15*I15+J15+K15</f>
        <v>3697</v>
      </c>
    </row>
    <row r="16" spans="1:12">
      <c r="A16" s="4">
        <v>13</v>
      </c>
      <c r="B16" s="4" t="s">
        <v>5</v>
      </c>
      <c r="C16" s="4" t="s">
        <v>48</v>
      </c>
      <c r="D16" s="4" t="s">
        <v>6</v>
      </c>
      <c r="E16" s="9" t="s">
        <v>45</v>
      </c>
      <c r="F16" s="4" t="s">
        <v>42</v>
      </c>
      <c r="G16" s="4">
        <v>17</v>
      </c>
      <c r="H16" s="4"/>
      <c r="I16" s="6">
        <v>24</v>
      </c>
      <c r="J16" s="6">
        <v>0</v>
      </c>
      <c r="K16" s="6">
        <v>25</v>
      </c>
      <c r="L16" s="6">
        <f>G16*I16+J16+K16</f>
        <v>433</v>
      </c>
    </row>
    <row r="17" spans="1:12">
      <c r="A17" s="4">
        <v>14</v>
      </c>
      <c r="B17" s="4" t="s">
        <v>5</v>
      </c>
      <c r="C17" s="4" t="s">
        <v>49</v>
      </c>
      <c r="D17" s="4" t="s">
        <v>7</v>
      </c>
      <c r="E17" s="9" t="s">
        <v>45</v>
      </c>
      <c r="F17" s="4" t="s">
        <v>43</v>
      </c>
      <c r="G17" s="4">
        <v>47</v>
      </c>
      <c r="H17" s="4">
        <v>860</v>
      </c>
      <c r="I17" s="6">
        <f>VLOOKUP(F17,'[1]KOKUYO CAMLIN LTD'!$C$7:$E$23,3,FALSE)</f>
        <v>3.4</v>
      </c>
      <c r="J17" s="6">
        <v>0</v>
      </c>
      <c r="K17" s="6">
        <v>25</v>
      </c>
      <c r="L17" s="6">
        <f>H17*I17+J17+K17</f>
        <v>2949</v>
      </c>
    </row>
    <row r="18" spans="1:12">
      <c r="A18" s="4">
        <v>15</v>
      </c>
      <c r="B18" s="4" t="s">
        <v>3</v>
      </c>
      <c r="C18" s="4" t="s">
        <v>47</v>
      </c>
      <c r="D18" s="4" t="s">
        <v>4</v>
      </c>
      <c r="E18" s="9" t="s">
        <v>45</v>
      </c>
      <c r="F18" s="4" t="s">
        <v>42</v>
      </c>
      <c r="G18" s="4">
        <v>4</v>
      </c>
      <c r="H18" s="4"/>
      <c r="I18" s="6">
        <v>24</v>
      </c>
      <c r="J18" s="6">
        <v>0</v>
      </c>
      <c r="K18" s="6">
        <v>25</v>
      </c>
      <c r="L18" s="6">
        <f>G18*I18+J18+K18</f>
        <v>121</v>
      </c>
    </row>
    <row r="19" spans="1:12">
      <c r="A19" s="4">
        <v>16</v>
      </c>
      <c r="B19" s="4" t="s">
        <v>3</v>
      </c>
      <c r="C19" s="4" t="s">
        <v>60</v>
      </c>
      <c r="D19" s="4" t="s">
        <v>25</v>
      </c>
      <c r="E19" s="9" t="s">
        <v>45</v>
      </c>
      <c r="F19" s="4" t="s">
        <v>44</v>
      </c>
      <c r="G19" s="4">
        <v>7</v>
      </c>
      <c r="H19" s="4">
        <v>121</v>
      </c>
      <c r="I19" s="6">
        <f>VLOOKUP(F19,'[1]KOKUYO CAMLIN LTD'!$C$7:$E$23,3,FALSE)</f>
        <v>2.04</v>
      </c>
      <c r="J19" s="6">
        <v>0</v>
      </c>
      <c r="K19" s="6">
        <v>25</v>
      </c>
      <c r="L19" s="6">
        <f>H19*I19+J19+K19</f>
        <v>271.84000000000003</v>
      </c>
    </row>
    <row r="20" spans="1:12">
      <c r="A20" s="4">
        <v>17</v>
      </c>
      <c r="B20" s="4" t="s">
        <v>1</v>
      </c>
      <c r="C20" s="4" t="s">
        <v>46</v>
      </c>
      <c r="D20" s="4" t="s">
        <v>2</v>
      </c>
      <c r="E20" s="9" t="s">
        <v>45</v>
      </c>
      <c r="F20" s="4" t="s">
        <v>41</v>
      </c>
      <c r="G20" s="4">
        <v>4</v>
      </c>
      <c r="H20" s="4">
        <f>G20*17</f>
        <v>68</v>
      </c>
      <c r="I20" s="6">
        <f>VLOOKUP(F20,'[1]KOKUYO CAMLIN LTD'!$C$7:$E$23,3,FALSE)</f>
        <v>4.5</v>
      </c>
      <c r="J20" s="6">
        <f>G20*5</f>
        <v>20</v>
      </c>
      <c r="K20" s="6">
        <v>25</v>
      </c>
      <c r="L20" s="6">
        <f>H20*I20+J20+K20</f>
        <v>351</v>
      </c>
    </row>
    <row r="21" spans="1:12" s="3" customFormat="1">
      <c r="A21" s="15" t="s">
        <v>67</v>
      </c>
      <c r="B21" s="16"/>
      <c r="C21" s="16"/>
      <c r="D21" s="16"/>
      <c r="E21" s="16"/>
      <c r="F21" s="16"/>
      <c r="G21" s="16"/>
      <c r="H21" s="16"/>
      <c r="I21" s="17"/>
      <c r="J21" s="17"/>
      <c r="K21" s="18"/>
      <c r="L21" s="7">
        <f>ROUND(SUM(L4:L20),0)</f>
        <v>27344</v>
      </c>
    </row>
    <row r="22" spans="1:12" s="3" customFormat="1" ht="30" customHeight="1">
      <c r="A22" s="10" t="s">
        <v>65</v>
      </c>
      <c r="B22" s="10"/>
      <c r="C22" s="10"/>
      <c r="D22" s="10"/>
      <c r="E22" s="10"/>
      <c r="F22" s="10"/>
      <c r="G22" s="10"/>
      <c r="H22" s="10"/>
      <c r="I22" s="11"/>
      <c r="J22" s="11"/>
      <c r="K22" s="11"/>
      <c r="L22" s="11"/>
    </row>
    <row r="23" spans="1:12" s="3" customFormat="1" ht="30" customHeight="1">
      <c r="A23" s="10" t="s">
        <v>29</v>
      </c>
      <c r="B23" s="10"/>
      <c r="C23" s="10"/>
      <c r="D23" s="10"/>
      <c r="E23" s="10"/>
      <c r="F23" s="10"/>
      <c r="G23" s="10"/>
      <c r="H23" s="10"/>
      <c r="I23" s="11"/>
      <c r="J23" s="11"/>
      <c r="K23" s="11"/>
      <c r="L23" s="11"/>
    </row>
  </sheetData>
  <sortState ref="B4:M21">
    <sortCondition ref="B4"/>
  </sortState>
  <mergeCells count="7">
    <mergeCell ref="A22:L22"/>
    <mergeCell ref="A23:L23"/>
    <mergeCell ref="A1:H1"/>
    <mergeCell ref="A2:H2"/>
    <mergeCell ref="A21:K21"/>
    <mergeCell ref="I1:L1"/>
    <mergeCell ref="I2:L2"/>
  </mergeCells>
  <conditionalFormatting sqref="C3">
    <cfRule type="duplicateValues" dxfId="3" priority="4"/>
  </conditionalFormatting>
  <conditionalFormatting sqref="C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56000000000000005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2025-04-05T06:52:21Z</cp:lastPrinted>
  <dcterms:created xsi:type="dcterms:W3CDTF">2025-04-04T07:50:44Z</dcterms:created>
  <dcterms:modified xsi:type="dcterms:W3CDTF">2025-04-05T06:52:23Z</dcterms:modified>
</cp:coreProperties>
</file>