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Invoice!$A$4:$N$80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78" i="1" l="1"/>
  <c r="G78" i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J5" i="1"/>
  <c r="L5" i="1" s="1"/>
  <c r="L77" i="1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<sst xmlns="http://schemas.openxmlformats.org/spreadsheetml/2006/main" count="1065" uniqueCount="590">
  <si>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</si>
  <si>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</si>
  <si>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</si>
  <si>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</si>
  <si>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</si>
  <si>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</si>
  <si>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</si>
  <si>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</si>
  <si>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</si>
  <si>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</si>
  <si>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</si>
  <si>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</si>
  <si>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</si>
  <si>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</si>
  <si>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</si>
  <si>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</si>
  <si>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</si>
  <si>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</si>
  <si>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</si>
  <si>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</si>
  <si>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</si>
  <si>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</si>
  <si>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</si>
  <si>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</si>
  <si>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</si>
  <si>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</si>
  <si>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</si>
  <si>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</si>
  <si>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</si>
  <si>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</si>
  <si>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</si>
  <si>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</si>
  <si>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</si>
  <si>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</si>
  <si>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</si>
  <si>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</si>
  <si>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</si>
  <si>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</si>
  <si>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</si>
  <si>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</si>
  <si>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</si>
  <si>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</si>
  <si>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</si>
  <si>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</si>
  <si>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</si>
  <si>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</si>
  <si>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</si>
  <si>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</si>
  <si>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</si>
  <si>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</si>
  <si>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</si>
  <si>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</si>
  <si>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</si>
  <si>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</si>
  <si>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</si>
  <si>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</si>
  <si>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</si>
  <si>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</si>
  <si>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</si>
  <si>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</si>
  <si>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</si>
  <si>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</si>
  <si>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</si>
  <si>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</si>
  <si>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</si>
  <si>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</si>
  <si>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</si>
  <si>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</si>
  <si>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</si>
  <si>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</si>
  <si>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</si>
  <si>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</si>
  <si>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</si>
  <si>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</si>
  <si>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</si>
  <si>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</si>
  <si>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</si>
  <si>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</si>
  <si>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</si>
  <si>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</si>
  <si>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</si>
  <si>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</si>
  <si>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</si>
  <si>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</si>
  <si>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</si>
  <si>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</si>
  <si>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</si>
  <si>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</si>
  <si>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</si>
  <si>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</si>
  <si>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</si>
  <si>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</si>
  <si>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</si>
  <si>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</si>
  <si>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</si>
  <si>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</si>
  <si>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</si>
  <si>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</si>
  <si>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</si>
  <si>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</si>
  <si>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</si>
  <si>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</si>
  <si>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</si>
  <si>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</si>
  <si>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</si>
  <si>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</si>
  <si>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</si>
  <si>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</si>
  <si>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</si>
  <si>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</si>
  <si>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</si>
  <si>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</si>
  <si>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</si>
  <si>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</si>
  <si>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</si>
  <si>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</si>
  <si>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</si>
  <si>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</si>
  <si>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</si>
  <si>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</si>
  <si>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</si>
  <si>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</si>
  <si>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</si>
  <si>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</si>
  <si>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</si>
  <si>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</si>
  <si>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</si>
  <si>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</si>
  <si>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</si>
  <si>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</si>
  <si>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</si>
  <si>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</si>
  <si>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</si>
  <si>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</si>
  <si>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</si>
  <si>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</si>
  <si>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</si>
  <si>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</si>
  <si>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</si>
  <si>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</si>
  <si>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</si>
  <si>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</si>
  <si>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</si>
  <si>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</si>
  <si>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</si>
  <si>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</si>
  <si>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</si>
  <si>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</si>
  <si>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</si>
  <si>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</si>
  <si>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</si>
  <si>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</si>
  <si>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</si>
  <si>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</si>
  <si>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</si>
  <si>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</si>
  <si>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</si>
  <si>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</si>
  <si>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</si>
  <si>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</si>
  <si>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</si>
  <si>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</si>
  <si>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</si>
  <si>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</si>
  <si>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</si>
  <si>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</si>
  <si>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</si>
  <si>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</si>
  <si>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</si>
  <si>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</si>
  <si>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</si>
  <si>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</si>
  <si>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</si>
  <si>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</si>
  <si>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</si>
  <si>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</si>
  <si>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</si>
  <si>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</si>
  <si>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</si>
  <si>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</si>
  <si>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</si>
  <si>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</si>
  <si>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</si>
  <si>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</si>
  <si>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</si>
  <si>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</si>
  <si>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</si>
  <si>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</si>
  <si>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</si>
  <si>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</si>
  <si>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</si>
  <si>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</si>
  <si>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</si>
  <si>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</si>
  <si>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</si>
  <si>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</si>
  <si>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</si>
  <si>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</si>
  <si>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</si>
  <si>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</si>
  <si>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</si>
  <si>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</si>
  <si>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</si>
  <si>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</si>
  <si>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</si>
  <si>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</si>
  <si>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</si>
  <si>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</si>
  <si>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</si>
  <si>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</si>
  <si>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</si>
  <si>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</si>
  <si>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</si>
  <si>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</si>
  <si>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</si>
  <si>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</si>
  <si>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</si>
  <si>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</si>
  <si>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</si>
  <si>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</si>
  <si>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</si>
  <si>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</si>
  <si>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</si>
  <si>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</si>
  <si>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</si>
  <si>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</si>
  <si>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</si>
  <si>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</si>
  <si>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</si>
  <si>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</si>
  <si>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</si>
  <si>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</si>
  <si>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</si>
  <si>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</si>
  <si>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</si>
  <si>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</si>
  <si>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</si>
  <si>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</si>
  <si>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</si>
  <si>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</si>
  <si>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</si>
  <si>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</si>
  <si>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</si>
  <si>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</si>
  <si>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</si>
  <si>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</si>
  <si>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</si>
  <si>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</si>
  <si>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</si>
  <si>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</si>
  <si>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</si>
  <si>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</si>
  <si>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</si>
  <si>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</si>
  <si>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</si>
  <si>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</si>
  <si>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</si>
  <si>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</si>
  <si>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</si>
  <si>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</si>
  <si>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</si>
  <si>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</si>
  <si>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</si>
  <si>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</si>
  <si>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</si>
  <si>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</si>
  <si>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</si>
  <si>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</si>
  <si>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</si>
  <si>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</si>
  <si>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</si>
  <si>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</si>
  <si>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</si>
  <si>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</si>
  <si>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</si>
  <si>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</si>
  <si>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</si>
  <si>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</si>
  <si>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</si>
  <si>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</si>
  <si>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</si>
  <si>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</si>
  <si>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</si>
  <si>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</si>
  <si>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</si>
  <si>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</si>
  <si>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</si>
  <si>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</si>
  <si>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</si>
  <si>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</si>
  <si>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</si>
  <si>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</si>
  <si>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</si>
  <si>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</si>
  <si>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</si>
  <si>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</si>
  <si>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</si>
  <si>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</si>
  <si>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</si>
  <si>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</si>
  <si>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</si>
  <si>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</si>
  <si>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</si>
  <si>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</si>
  <si>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</si>
  <si>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</si>
  <si>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</si>
  <si>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</si>
  <si>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</si>
  <si>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</si>
  <si>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</si>
  <si>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</si>
  <si>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</si>
  <si>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</si>
  <si>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</si>
  <si>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</si>
  <si>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</si>
  <si>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</si>
  <si>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</si>
  <si>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</si>
  <si>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</si>
  <si>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</si>
  <si>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</si>
  <si>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</si>
  <si>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</si>
  <si>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</si>
  <si>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</si>
  <si>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</si>
  <si>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</si>
  <si>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</si>
  <si>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</si>
  <si>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</si>
  <si>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</si>
  <si>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</si>
  <si>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</si>
  <si>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</si>
  <si>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</si>
  <si>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</si>
  <si>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</si>
  <si>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</si>
  <si>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</si>
  <si>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</si>
  <si>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</si>
  <si>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</si>
  <si>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</si>
  <si>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</si>
  <si>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</si>
  <si>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</si>
  <si>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BARUAN</t>
  </si>
  <si>
    <t>GADAMA</t>
  </si>
  <si>
    <t xml:space="preserve">
To,
M/S CREATIVE PAINTS PRIVATE LIMITED
Address:PLOT NO. 1256, WARD-29/ NEW WARD 43,  HOL.828/N/11, 
GROUND FLOOR MAHANADI VIHAR, ( 753004 ),9040119781
GST No: 21AAICC1182G1Z3
</t>
  </si>
  <si>
    <t>KALIABALI</t>
  </si>
  <si>
    <t>HARIPUR HAT</t>
  </si>
  <si>
    <t>RAJ SUNAKHALA</t>
  </si>
  <si>
    <t>TURINITRA</t>
  </si>
  <si>
    <t>KAKATPUR</t>
  </si>
  <si>
    <t>PODAASITA</t>
  </si>
  <si>
    <t>NAYAGARH</t>
  </si>
  <si>
    <t>SORO</t>
  </si>
  <si>
    <t>TULSIPUR (KHURDA)</t>
  </si>
  <si>
    <t>ADAVA</t>
  </si>
  <si>
    <t>JARKA</t>
  </si>
  <si>
    <t>MACHHAGAON</t>
  </si>
  <si>
    <t>229</t>
  </si>
  <si>
    <t>02/6/2025</t>
  </si>
  <si>
    <t>JA/67</t>
  </si>
  <si>
    <t>0</t>
  </si>
  <si>
    <t>SWATI SATHI ENTERPRISES</t>
  </si>
  <si>
    <t>JA/68</t>
  </si>
  <si>
    <t>37</t>
  </si>
  <si>
    <t>JSP</t>
  </si>
  <si>
    <t>KRUSHNA ENTERPRISES</t>
  </si>
  <si>
    <t>PL/JA/04411</t>
  </si>
  <si>
    <t>219</t>
  </si>
  <si>
    <t>NEW BALAJI ENTERPRISE</t>
  </si>
  <si>
    <t>PL/JA/04461</t>
  </si>
  <si>
    <t>231</t>
  </si>
  <si>
    <t>LAXMI PAINTS AND HARDWARE</t>
  </si>
  <si>
    <t>PL/JA/04473</t>
  </si>
  <si>
    <t>228</t>
  </si>
  <si>
    <t>VINAYAK STORE</t>
  </si>
  <si>
    <t>PL/JA/04475</t>
  </si>
  <si>
    <t>235</t>
  </si>
  <si>
    <t>JAY JAGANNATH HARDWARE PAINT AND DOOR KUANPAL</t>
  </si>
  <si>
    <t>PL/JA/04528</t>
  </si>
  <si>
    <t>242</t>
  </si>
  <si>
    <t>SHREE GANESH HARDWARE STORE</t>
  </si>
  <si>
    <t>PL/JA/04531</t>
  </si>
  <si>
    <t>243</t>
  </si>
  <si>
    <t>KALINGA HARDWARE STORE NAYAGARD</t>
  </si>
  <si>
    <t>PL/JA/04532</t>
  </si>
  <si>
    <t>241</t>
  </si>
  <si>
    <t>SK HARDWARE GOP</t>
  </si>
  <si>
    <t>PL/JA/04763</t>
  </si>
  <si>
    <t>220</t>
  </si>
  <si>
    <t>CHANDAN ENTERPRISES</t>
  </si>
  <si>
    <t>03/6/2025</t>
  </si>
  <si>
    <t>PL/JA/04466</t>
  </si>
  <si>
    <t>PANDA ENTERPRISERSES</t>
  </si>
  <si>
    <t>PL/JA/04595</t>
  </si>
  <si>
    <t>226</t>
  </si>
  <si>
    <t>APPOLO ELECTRICAL RAIRANGPUR</t>
  </si>
  <si>
    <t>PL/JA/04657</t>
  </si>
  <si>
    <t>240</t>
  </si>
  <si>
    <t>SHANTILATA TRADERS CHARICHHAKA</t>
  </si>
  <si>
    <t>PL/JA/04662</t>
  </si>
  <si>
    <t>239</t>
  </si>
  <si>
    <t>MAA DURGA HARDWARE STORE</t>
  </si>
  <si>
    <t>PL/JA/04664</t>
  </si>
  <si>
    <t>236</t>
  </si>
  <si>
    <t>TARINI TRADERS</t>
  </si>
  <si>
    <t>PL/JA/04671</t>
  </si>
  <si>
    <t>249</t>
  </si>
  <si>
    <t>DUBURI</t>
  </si>
  <si>
    <t>OM SHANTI HARDWARE</t>
  </si>
  <si>
    <t>PL/JA/04707</t>
  </si>
  <si>
    <t>245</t>
  </si>
  <si>
    <t>SIMILIPADA</t>
  </si>
  <si>
    <t>05/6/2025</t>
  </si>
  <si>
    <t>PL/JA/04721</t>
  </si>
  <si>
    <t>238</t>
  </si>
  <si>
    <t>MURGABADI</t>
  </si>
  <si>
    <t>AMBIKA HARDWARE</t>
  </si>
  <si>
    <t>PL/JA/04729</t>
  </si>
  <si>
    <t>246</t>
  </si>
  <si>
    <t>PL/JA/04738</t>
  </si>
  <si>
    <t>254</t>
  </si>
  <si>
    <t>MAA ELECTRICAL AND PAINTS</t>
  </si>
  <si>
    <t>PL/JA/04739</t>
  </si>
  <si>
    <t>256</t>
  </si>
  <si>
    <t>PL/JA/04740</t>
  </si>
  <si>
    <t>255</t>
  </si>
  <si>
    <t>PATITAPABAN ENTERPRISES</t>
  </si>
  <si>
    <t>PL/JA/04742</t>
  </si>
  <si>
    <t>253</t>
  </si>
  <si>
    <t>SHREE DHABALESWAR BHANDAR</t>
  </si>
  <si>
    <t>PL/JA/04744</t>
  </si>
  <si>
    <t>257</t>
  </si>
  <si>
    <t>SAHOO CONCRETO TURINITRA</t>
  </si>
  <si>
    <t>PL/JA/04756</t>
  </si>
  <si>
    <t>252</t>
  </si>
  <si>
    <t>PL/JA/04758</t>
  </si>
  <si>
    <t>251</t>
  </si>
  <si>
    <t>HIND HARDWARE KEONJHARA</t>
  </si>
  <si>
    <t>PL/JA/04766</t>
  </si>
  <si>
    <t>250</t>
  </si>
  <si>
    <t>HINDOLA</t>
  </si>
  <si>
    <t>SUSHIL HARDWARE HINDOL TOWN</t>
  </si>
  <si>
    <t>PL/JA/04836</t>
  </si>
  <si>
    <t>247</t>
  </si>
  <si>
    <t>06/6/2025</t>
  </si>
  <si>
    <t>PL/JA/04799</t>
  </si>
  <si>
    <t>233</t>
  </si>
  <si>
    <t>BHADRAK PAINTS</t>
  </si>
  <si>
    <t>PL/JA/04807</t>
  </si>
  <si>
    <t>260</t>
  </si>
  <si>
    <t>RANJAN KUMAR GIRI</t>
  </si>
  <si>
    <t>PL/JA/04818</t>
  </si>
  <si>
    <t>261</t>
  </si>
  <si>
    <t xml:space="preserve">S S ENTERPRISES JARKA </t>
  </si>
  <si>
    <t>PL/JA/04837</t>
  </si>
  <si>
    <t>263</t>
  </si>
  <si>
    <t>07/6/2025</t>
  </si>
  <si>
    <t>PL/JA/04850</t>
  </si>
  <si>
    <t>264</t>
  </si>
  <si>
    <t>PL/JA/04851</t>
  </si>
  <si>
    <t>266</t>
  </si>
  <si>
    <t>JAGANNATH TRADERS</t>
  </si>
  <si>
    <t>PL/JA/04857</t>
  </si>
  <si>
    <t>265</t>
  </si>
  <si>
    <t>PL/JA/04883</t>
  </si>
  <si>
    <t>270</t>
  </si>
  <si>
    <t>PL/JA/04892</t>
  </si>
  <si>
    <t>268</t>
  </si>
  <si>
    <t>BIRAMAHARAJPUR</t>
  </si>
  <si>
    <t>SATYANARAYAN AGROFARM</t>
  </si>
  <si>
    <t>PL/JA/04893</t>
  </si>
  <si>
    <t>267</t>
  </si>
  <si>
    <t>SIDDHI BINAYAK</t>
  </si>
  <si>
    <t>PL/JA/04898</t>
  </si>
  <si>
    <t>262</t>
  </si>
  <si>
    <t>MAMATA SUPPLY AGENCY</t>
  </si>
  <si>
    <t>09/6/2025</t>
  </si>
  <si>
    <t>PL/JA/04924</t>
  </si>
  <si>
    <t>271</t>
  </si>
  <si>
    <t>PL/JA/04938</t>
  </si>
  <si>
    <t>274</t>
  </si>
  <si>
    <t>GUNIA GOPALPUR</t>
  </si>
  <si>
    <t>DAMODAR PRADHAN 1</t>
  </si>
  <si>
    <t>PL/JA/04941</t>
  </si>
  <si>
    <t>272</t>
  </si>
  <si>
    <t>ROUL TRADING</t>
  </si>
  <si>
    <t>11/6/2025</t>
  </si>
  <si>
    <t>PL/JA/05003</t>
  </si>
  <si>
    <t>280</t>
  </si>
  <si>
    <t>PL/JA/05022</t>
  </si>
  <si>
    <t>285</t>
  </si>
  <si>
    <t>SWASTI SATHI ENTERPRISES</t>
  </si>
  <si>
    <t>PL/JA/05082</t>
  </si>
  <si>
    <t>288</t>
  </si>
  <si>
    <t>BHANJANAGAR</t>
  </si>
  <si>
    <t>BEDAMATA AGENCY</t>
  </si>
  <si>
    <t>12/6/2025</t>
  </si>
  <si>
    <t>PL/JA/05067</t>
  </si>
  <si>
    <t>281</t>
  </si>
  <si>
    <t>MAA KHANDURAI GENERAL STORE</t>
  </si>
  <si>
    <t>PL/JA/05068</t>
  </si>
  <si>
    <t>291</t>
  </si>
  <si>
    <t>PL/JA/05106</t>
  </si>
  <si>
    <t>289</t>
  </si>
  <si>
    <t>JAGATSINGHPUR</t>
  </si>
  <si>
    <t>SHIVAM TRADERS J</t>
  </si>
  <si>
    <t>PL/JA/05119</t>
  </si>
  <si>
    <t>292</t>
  </si>
  <si>
    <t>PL/JA/05166</t>
  </si>
  <si>
    <t>286</t>
  </si>
  <si>
    <t>ADAKATA</t>
  </si>
  <si>
    <t>BAJARANGI HARDWARE AND ELECTRICALS</t>
  </si>
  <si>
    <t>13/6/2025</t>
  </si>
  <si>
    <t>PL/JA/05097</t>
  </si>
  <si>
    <t>294</t>
  </si>
  <si>
    <t>GOPALPUR</t>
  </si>
  <si>
    <t>PL/JA/05107</t>
  </si>
  <si>
    <t>295</t>
  </si>
  <si>
    <t>S S ENTERPRISES MAHANGA</t>
  </si>
  <si>
    <t>PL/JA/05134</t>
  </si>
  <si>
    <t>293</t>
  </si>
  <si>
    <t>14/6/2025</t>
  </si>
  <si>
    <t>PL/JA/05190</t>
  </si>
  <si>
    <t>299</t>
  </si>
  <si>
    <t>DELANG</t>
  </si>
  <si>
    <t>PRIMEE TRADERS DELANGA</t>
  </si>
  <si>
    <t>PL/JA/05237</t>
  </si>
  <si>
    <t>300</t>
  </si>
  <si>
    <t>SWASTI SATHI ENTERPRISES 1</t>
  </si>
  <si>
    <t>19/6/2025</t>
  </si>
  <si>
    <t>PL/JA/05414</t>
  </si>
  <si>
    <t>303</t>
  </si>
  <si>
    <t>JAGANNATHA PRUSTY</t>
  </si>
  <si>
    <t>PL/JA/05417</t>
  </si>
  <si>
    <t>308</t>
  </si>
  <si>
    <t>MOHAVEER HARDWARE AND SANITARY</t>
  </si>
  <si>
    <t>21/6/2025</t>
  </si>
  <si>
    <t>PL/JA/05511</t>
  </si>
  <si>
    <t>307</t>
  </si>
  <si>
    <t>ASHOK STORE</t>
  </si>
  <si>
    <t>PL/JA/05566</t>
  </si>
  <si>
    <t>309</t>
  </si>
  <si>
    <t>LAXMI NARAYAN TIMBER DEPOL KALIABALI</t>
  </si>
  <si>
    <t>25/6/2025</t>
  </si>
  <si>
    <t>PL/JA/05769</t>
  </si>
  <si>
    <t>315</t>
  </si>
  <si>
    <t>PL/JA/05916</t>
  </si>
  <si>
    <t>314</t>
  </si>
  <si>
    <t>JANARDAN STORE</t>
  </si>
  <si>
    <t>PL/JA/05988</t>
  </si>
  <si>
    <t>313</t>
  </si>
  <si>
    <t>26/6/2025</t>
  </si>
  <si>
    <t>PL/JA/05827</t>
  </si>
  <si>
    <t>320</t>
  </si>
  <si>
    <t>JAGANNATHA TRADERS GANDIBED</t>
  </si>
  <si>
    <t>PL/JA/05828</t>
  </si>
  <si>
    <t>321</t>
  </si>
  <si>
    <t>BANKI</t>
  </si>
  <si>
    <t>NEW HARDWARE STORE</t>
  </si>
  <si>
    <t>PL/JA/05843</t>
  </si>
  <si>
    <t>319</t>
  </si>
  <si>
    <t>PL/JA/05852</t>
  </si>
  <si>
    <t>316</t>
  </si>
  <si>
    <t>KANAS</t>
  </si>
  <si>
    <t>PRUSTY ENTERPRISE KANASA PURI</t>
  </si>
  <si>
    <t>30/6/2025</t>
  </si>
  <si>
    <t>PL/JA/06140</t>
  </si>
  <si>
    <t>326</t>
  </si>
  <si>
    <t>SHIVA BAJARANGI HW AND TOOL HOUSE</t>
  </si>
  <si>
    <t>PL/JA/06143</t>
  </si>
  <si>
    <t>329</t>
  </si>
  <si>
    <t>PL/JA/06145</t>
  </si>
  <si>
    <t>328</t>
  </si>
  <si>
    <t>KHANDURAI GENERAL STORE</t>
  </si>
  <si>
    <t>PL/JA/06269</t>
  </si>
  <si>
    <t>327</t>
  </si>
  <si>
    <t>BASUDEV HARDWARE AND SANITARY</t>
  </si>
  <si>
    <t>PL/JA/06272</t>
  </si>
  <si>
    <t>324</t>
  </si>
  <si>
    <t>PL/JA/06347</t>
  </si>
  <si>
    <t>322</t>
  </si>
  <si>
    <t>MAA MANGALA TRADERS MALKANGIRI</t>
  </si>
  <si>
    <t>(RUPEES NINETY THOUSAND ONE HUNDRED NINETEEN ONLY)</t>
  </si>
  <si>
    <t>Month : June, 2025
Bill Date: 12/09/2025
Bill NO : 15031
Total Amount: 90119.00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</si>
</sst>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885825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3781427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  <cell r="J6">
            <v>1.81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  <cell r="J7">
            <v>1.99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  <cell r="J8">
            <v>1.99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  <cell r="J9">
            <v>1.99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  <cell r="J10">
            <v>2.0700000000000003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  <cell r="J11">
            <v>2.0700000000000003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  <cell r="J12">
            <v>2.09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  <cell r="J13">
            <v>2.09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  <cell r="J14">
            <v>2.09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  <cell r="J15">
            <v>2.09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  <cell r="J16">
            <v>2.2999999999999998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  <cell r="J17">
            <v>2.2999999999999998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  <cell r="J18">
            <v>2.2999999999999998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  <cell r="J19">
            <v>2.2999999999999998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  <cell r="J20">
            <v>2.2999999999999998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  <cell r="J21">
            <v>2.2999999999999998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  <cell r="J22">
            <v>2.2999999999999998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  <cell r="J23">
            <v>2.2999999999999998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  <cell r="J24">
            <v>2.2999999999999998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  <cell r="J25">
            <v>2.2999999999999998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  <cell r="J26">
            <v>2.2999999999999998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  <cell r="J27">
            <v>2.2999999999999998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  <cell r="J28">
            <v>2.2999999999999998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  <cell r="J29">
            <v>2.2999999999999998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  <cell r="J30">
            <v>2.2999999999999998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  <cell r="J31">
            <v>2.2999999999999998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  <cell r="J32">
            <v>2.2999999999999998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  <cell r="J33">
            <v>2.2999999999999998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  <cell r="J34">
            <v>2.2999999999999998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  <cell r="J35">
            <v>2.2999999999999998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  <cell r="J36">
            <v>2.2999999999999998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  <cell r="J37">
            <v>2.2999999999999998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  <cell r="J38">
            <v>2.2999999999999998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  <cell r="J39">
            <v>2.2999999999999998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  <cell r="J40">
            <v>2.2999999999999998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  <cell r="J41">
            <v>2.2999999999999998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  <cell r="J42">
            <v>2.2999999999999998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  <cell r="J43">
            <v>2.2999999999999998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  <cell r="J44">
            <v>2.2999999999999998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  <cell r="J45">
            <v>2.2999999999999998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  <cell r="J46">
            <v>2.2999999999999998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  <cell r="J47">
            <v>2.2999999999999998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  <cell r="J48">
            <v>2.2999999999999998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  <cell r="J49">
            <v>2.2999999999999998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  <cell r="J50">
            <v>2.2999999999999998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  <cell r="J51">
            <v>2.2999999999999998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  <cell r="J52">
            <v>2.2999999999999998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  <cell r="J53">
            <v>2.2999999999999998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  <cell r="J54">
            <v>2.2999999999999998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  <cell r="J55">
            <v>2.2999999999999998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  <cell r="J56">
            <v>2.2999999999999998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  <cell r="J57">
            <v>2.2999999999999998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  <cell r="J58">
            <v>2.2999999999999998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  <cell r="J59">
            <v>2.2999999999999998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  <cell r="J60">
            <v>2.2999999999999998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  <cell r="J61">
            <v>2.2999999999999998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  <cell r="J62">
            <v>2.2999999999999998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  <cell r="J63">
            <v>2.2999999999999998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  <cell r="J64">
            <v>2.2999999999999998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  <cell r="J65">
            <v>2.2999999999999998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  <cell r="J66">
            <v>2.2999999999999998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  <cell r="J67">
            <v>2.2999999999999998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  <cell r="J68">
            <v>2.2999999999999998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  <cell r="J69">
            <v>2.2999999999999998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  <cell r="J70">
            <v>2.2999999999999998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  <cell r="J71">
            <v>2.2999999999999998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  <cell r="J72">
            <v>2.2999999999999998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  <cell r="J73">
            <v>2.2999999999999998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  <cell r="J74">
            <v>2.2999999999999998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  <cell r="J75">
            <v>2.2999999999999998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  <cell r="J76">
            <v>2.2999999999999998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  <cell r="J77">
            <v>2.2999999999999998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  <cell r="J78">
            <v>2.2999999999999998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  <cell r="J79">
            <v>2.2999999999999998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  <cell r="J80">
            <v>2.2999999999999998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  <cell r="J81">
            <v>2.2999999999999998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  <cell r="J82">
            <v>2.37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  <cell r="J83">
            <v>2.3690000000000002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  <cell r="J84">
            <v>2.42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  <cell r="J85">
            <v>2.42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  <cell r="J86">
            <v>2.42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  <cell r="J87">
            <v>2.42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  <cell r="J88">
            <v>2.44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  <cell r="J89">
            <v>2.44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  <cell r="J90">
            <v>2.44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  <cell r="J91">
            <v>2.4500000000000002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  <cell r="J92">
            <v>2.4500000000000002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  <cell r="J93">
            <v>2.4500000000000002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  <cell r="J94">
            <v>2.4500000000000002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  <cell r="J95">
            <v>2.4700000000000002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  <cell r="J96">
            <v>2.5099999999999998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  <cell r="J97">
            <v>2.5099999999999998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  <cell r="J98">
            <v>2.5099999999999998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  <cell r="J99">
            <v>2.5099999999999998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  <cell r="J100">
            <v>2.5099999999999998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  <cell r="J101">
            <v>2.5099999999999998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  <cell r="J102">
            <v>2.5299999999999998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  <cell r="J103">
            <v>2.5299999999999998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  <cell r="J104">
            <v>2.5299999999999998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  <cell r="J105">
            <v>2.5299999999999998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  <cell r="J106">
            <v>2.5299999999999998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  <cell r="J107">
            <v>2.5299999999999998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  <cell r="J108">
            <v>2.5299999999999998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  <cell r="J109">
            <v>2.5299999999999998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  <cell r="J110">
            <v>2.59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  <cell r="J111">
            <v>2.59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  <cell r="J112">
            <v>2.59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  <cell r="J113">
            <v>2.59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  <cell r="J114">
            <v>2.61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  <cell r="J115">
            <v>2.61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  <cell r="J116">
            <v>2.61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  <cell r="J117">
            <v>2.61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  <cell r="J118">
            <v>2.65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  <cell r="J119">
            <v>2.65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  <cell r="J120">
            <v>2.65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  <cell r="J121">
            <v>2.66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  <cell r="J122">
            <v>2.66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  <cell r="J123">
            <v>2.66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  <cell r="J124">
            <v>2.76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  <cell r="J125">
            <v>2.76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  <cell r="J126">
            <v>2.76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  <cell r="J127">
            <v>2.76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  <cell r="J128">
            <v>2.76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  <cell r="J129">
            <v>2.76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  <cell r="J130">
            <v>2.76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  <cell r="J131">
            <v>2.76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  <cell r="J132">
            <v>2.76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  <cell r="J133">
            <v>2.76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  <cell r="J134">
            <v>2.76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  <cell r="J135">
            <v>2.76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  <cell r="J136">
            <v>2.76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  <cell r="J137">
            <v>2.76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  <cell r="J138">
            <v>2.78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  <cell r="J139">
            <v>2.78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  <cell r="J140">
            <v>2.78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  <cell r="J141">
            <v>2.78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  <cell r="J142">
            <v>2.78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  <cell r="J143">
            <v>2.78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  <cell r="J144">
            <v>2.78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  <cell r="J145">
            <v>2.78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  <cell r="J146">
            <v>2.78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  <cell r="J147">
            <v>2.78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  <cell r="J148">
            <v>2.78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  <cell r="J149">
            <v>2.85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  <cell r="J150">
            <v>2.88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  <cell r="J151">
            <v>2.88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  <cell r="J152">
            <v>2.88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  <cell r="J153">
            <v>2.88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  <cell r="J154">
            <v>2.88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  <cell r="J155">
            <v>2.88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  <cell r="J156">
            <v>2.88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  <cell r="J157">
            <v>2.9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  <cell r="J158">
            <v>2.9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  <cell r="J159">
            <v>2.9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  <cell r="J160">
            <v>2.91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  <cell r="J161">
            <v>2.91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  <cell r="J162">
            <v>2.91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  <cell r="J163">
            <v>2.91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  <cell r="J164">
            <v>2.92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  <cell r="J165">
            <v>2.93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  <cell r="J166">
            <v>2.99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  <cell r="J167">
            <v>3.04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  <cell r="J168">
            <v>3.05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  <cell r="J169">
            <v>3.05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  <cell r="J170">
            <v>3.05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  <cell r="J171">
            <v>3.06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  <cell r="J172">
            <v>3.06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  <cell r="J173">
            <v>3.06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  <cell r="J174">
            <v>3.06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  <cell r="J175">
            <v>3.06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  <cell r="J176">
            <v>3.16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  <cell r="J177">
            <v>3.16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  <cell r="J178">
            <v>3.16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  <cell r="J179">
            <v>3.16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  <cell r="J180">
            <v>3.16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  <cell r="J181">
            <v>3.16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  <cell r="J182">
            <v>3.16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  <cell r="J183">
            <v>3.16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  <cell r="J184">
            <v>3.16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  <cell r="J185">
            <v>3.16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  <cell r="J186">
            <v>3.16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  <cell r="J187">
            <v>3.16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  <cell r="J188">
            <v>3.16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  <cell r="J189">
            <v>3.16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  <cell r="J190">
            <v>3.16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  <cell r="J191">
            <v>3.16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  <cell r="J192">
            <v>3.16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  <cell r="J193">
            <v>3.16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  <cell r="J194">
            <v>3.16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  <cell r="J195">
            <v>3.16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  <cell r="J196">
            <v>3.16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  <cell r="J197">
            <v>3.16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  <cell r="J198">
            <v>3.16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  <cell r="J199">
            <v>3.16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  <cell r="J200">
            <v>3.16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  <cell r="J201">
            <v>3.16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  <cell r="J202">
            <v>3.16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  <cell r="J203">
            <v>3.22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  <cell r="J204">
            <v>3.2199999999999998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  <cell r="J205">
            <v>3.2199999999999998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  <cell r="J206">
            <v>3.2199999999999998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  <cell r="J207">
            <v>3.2199999999999998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  <cell r="J208">
            <v>3.2199999999999998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  <cell r="J209">
            <v>3.28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  <cell r="J210">
            <v>3.29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  <cell r="J211">
            <v>3.29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  <cell r="J212">
            <v>3.29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  <cell r="J213">
            <v>3.45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  <cell r="J214">
            <v>3.45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  <cell r="J215">
            <v>3.48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  <cell r="J216">
            <v>3.48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  <cell r="J217">
            <v>3.68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  <cell r="J218">
            <v>3.74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  <cell r="J219">
            <v>3.8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  <cell r="J220">
            <v>3.8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  <cell r="J221">
            <v>3.8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  <cell r="J222">
            <v>3.8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  <cell r="J223">
            <v>3.83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  <cell r="J224">
            <v>3.83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  <cell r="J225">
            <v>3.83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  <cell r="J226">
            <v>3.83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  <cell r="J227">
            <v>3.91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  <cell r="J228">
            <v>3.99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  <cell r="J229">
            <v>4.03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  <cell r="J230">
            <v>4.03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  <cell r="J231">
            <v>4.03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  <cell r="J232">
            <v>4.03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  <cell r="J233">
            <v>4.03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  <cell r="J234">
            <v>4.05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  <cell r="J235">
            <v>4.05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  <cell r="J236">
            <v>4.17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  <cell r="J237">
            <v>4.17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  <cell r="J238">
            <v>4.26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  <cell r="J239">
            <v>4.3099999999999996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  <cell r="J240">
            <v>4.3099999999999996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  <cell r="J241">
            <v>4.37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  <cell r="J242">
            <v>4.43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  <cell r="J243">
            <v>4.43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  <cell r="J244">
            <v>4.43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  <cell r="J245">
            <v>4.43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  <cell r="J246">
            <v>4.5999999999999996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  <cell r="J247">
            <v>4.5999999999999996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  <cell r="J248">
            <v>4.5999999999999996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  <cell r="J249">
            <v>4.5999999999999996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  <cell r="J250">
            <v>4.5999999999999996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  <cell r="J251">
            <v>4.5999999999999996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  <cell r="J252">
            <v>4.5999999999999996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  <cell r="J253">
            <v>4.75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  <cell r="J254">
            <v>4.75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  <cell r="J255">
            <v>4.88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  <cell r="J256">
            <v>4.95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  <cell r="J257">
            <v>5.0599999999999996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  <cell r="J258">
            <v>5.0599999999999996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  <cell r="J259">
            <v>5.18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  <cell r="J260">
            <v>5.18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  <cell r="J261">
            <v>5.18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  <cell r="J262">
            <v>5.18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  <cell r="J263">
            <v>5.18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  <cell r="J264">
            <v>5.18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  <cell r="J265">
            <v>5.18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  <cell r="J266">
            <v>5.18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  <cell r="J267">
            <v>5.18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  <cell r="J268">
            <v>5.29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  <cell r="J269">
            <v>5.31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  <cell r="J270">
            <v>5.38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  <cell r="J271">
            <v>5.52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  <cell r="J272">
            <v>5.75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  <cell r="J273">
            <v>2.2999999999999998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  <cell r="J274">
            <v>2.2999999999999998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  <cell r="J275">
            <v>2.2999999999999998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  <cell r="J276">
            <v>2.65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  <cell r="J277">
            <v>2.2999999999999998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  <cell r="J278">
            <v>2.92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  <cell r="J279">
            <v>3.05</v>
          </cell>
        </row>
        <row r="280">
          <cell r="C280" t="str">
            <v>KASHINAGAR</v>
          </cell>
          <cell r="D280">
            <v>3.85</v>
          </cell>
          <cell r="I280">
            <v>4.24</v>
          </cell>
          <cell r="J280">
            <v>4.43</v>
          </cell>
        </row>
        <row r="281">
          <cell r="C281" t="str">
            <v>BHAWANIPATNA</v>
          </cell>
          <cell r="D281">
            <v>3.5</v>
          </cell>
          <cell r="I281">
            <v>3.85</v>
          </cell>
          <cell r="J281">
            <v>4.0250000000000004</v>
          </cell>
        </row>
        <row r="282">
          <cell r="C282" t="str">
            <v>KUKUDAKHANDI</v>
          </cell>
          <cell r="D282">
            <v>2.1</v>
          </cell>
          <cell r="I282">
            <v>2.31</v>
          </cell>
          <cell r="J282">
            <v>2.42</v>
          </cell>
        </row>
        <row r="283">
          <cell r="C283" t="str">
            <v>SANKHACHILA</v>
          </cell>
          <cell r="D283">
            <v>2</v>
          </cell>
          <cell r="I283">
            <v>2.2000000000000002</v>
          </cell>
          <cell r="J283">
            <v>2.2999999999999998</v>
          </cell>
        </row>
        <row r="284">
          <cell r="C284" t="str">
            <v>PATKURA</v>
          </cell>
          <cell r="D284">
            <v>2.1</v>
          </cell>
          <cell r="I284">
            <v>2.31</v>
          </cell>
          <cell r="J284">
            <v>2.42</v>
          </cell>
        </row>
        <row r="285">
          <cell r="C285" t="str">
            <v>RATAPAT</v>
          </cell>
          <cell r="D285">
            <v>3.33</v>
          </cell>
          <cell r="I285">
            <v>3.66</v>
          </cell>
          <cell r="J285">
            <v>3.83</v>
          </cell>
        </row>
        <row r="286">
          <cell r="C286" t="str">
            <v>PHULNAKHARA</v>
          </cell>
          <cell r="D286">
            <v>1.5</v>
          </cell>
          <cell r="I286">
            <v>1.65</v>
          </cell>
          <cell r="J286">
            <v>1.7250000000000001</v>
          </cell>
        </row>
        <row r="287">
          <cell r="C287" t="str">
            <v>SAKHIGOPAL</v>
          </cell>
          <cell r="D287">
            <v>2</v>
          </cell>
          <cell r="I287">
            <v>2.2000000000000002</v>
          </cell>
          <cell r="J287">
            <v>2.2999999999999998</v>
          </cell>
        </row>
        <row r="288">
          <cell r="C288" t="str">
            <v>TARATARINI JUNCTION</v>
          </cell>
          <cell r="D288">
            <v>2.2999999999999998</v>
          </cell>
          <cell r="I288">
            <v>2.5299999999999998</v>
          </cell>
          <cell r="J288">
            <v>4.83</v>
          </cell>
        </row>
        <row r="289">
          <cell r="C289" t="str">
            <v>ALIPINGALA</v>
          </cell>
          <cell r="D289">
            <v>2</v>
          </cell>
          <cell r="I289">
            <v>2.2000000000000002</v>
          </cell>
          <cell r="J289">
            <v>2.2999999999999998</v>
          </cell>
        </row>
        <row r="290">
          <cell r="C290" t="str">
            <v>AUL</v>
          </cell>
          <cell r="D290">
            <v>2.5</v>
          </cell>
          <cell r="I290">
            <v>2.75</v>
          </cell>
          <cell r="J290">
            <v>5.25</v>
          </cell>
        </row>
        <row r="291">
          <cell r="C291" t="str">
            <v>GANDIBED</v>
          </cell>
          <cell r="D291">
            <v>2.4200000000000004</v>
          </cell>
          <cell r="I291">
            <v>2.66</v>
          </cell>
          <cell r="J291">
            <v>2.78</v>
          </cell>
        </row>
        <row r="292">
          <cell r="C292" t="str">
            <v>GANGA NAGAR</v>
          </cell>
          <cell r="D292">
            <v>1.73</v>
          </cell>
          <cell r="I292">
            <v>1.9</v>
          </cell>
          <cell r="J292">
            <v>1.99</v>
          </cell>
        </row>
        <row r="293">
          <cell r="C293" t="str">
            <v>MANDAPADA</v>
          </cell>
          <cell r="D293">
            <v>1.5</v>
          </cell>
          <cell r="I293">
            <v>1.65</v>
          </cell>
          <cell r="J293">
            <v>3.15</v>
          </cell>
        </row>
        <row r="294">
          <cell r="C294" t="str">
            <v>KETAKIPATANA</v>
          </cell>
          <cell r="D294">
            <v>1.82</v>
          </cell>
          <cell r="I294">
            <v>2</v>
          </cell>
          <cell r="J294">
            <v>2.09</v>
          </cell>
        </row>
        <row r="295">
          <cell r="C295" t="str">
            <v>KANTAPADA</v>
          </cell>
          <cell r="I295">
            <v>1.8</v>
          </cell>
        </row>
        <row r="296">
          <cell r="C296" t="str">
            <v>CHAMPAHAT (JSP)</v>
          </cell>
          <cell r="I296">
            <v>2.5</v>
          </cell>
        </row>
      </sheetData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workbookViewId="0">
      <selection activeCell="T3" sqref="T3"/>
    </sheetView>
  </sheetViews>
  <sheetFormatPr defaultRowHeight="15"/>
  <cols>
    <col min="1" max="1" width="4.140625" style="8" customWidth="1"/>
    <col min="2" max="2" width="9.7109375" style="8" bestFit="1" customWidth="1"/>
    <col min="3" max="3" width="11.7109375" style="8" bestFit="1" customWidth="1"/>
    <col min="4" max="4" width="9.85546875" style="11" bestFit="1" customWidth="1"/>
    <col min="5" max="5" width="9.140625" style="8" bestFit="1" customWidth="1"/>
    <col min="6" max="6" width="18.85546875" style="8" bestFit="1" customWidth="1"/>
    <col min="7" max="7" width="5.85546875" style="8" customWidth="1"/>
    <col min="8" max="8" width="8.28515625" style="8" bestFit="1" customWidth="1"/>
    <col min="9" max="9" width="5.42578125" style="12" bestFit="1" customWidth="1"/>
    <col min="10" max="10" width="7.5703125" style="12" bestFit="1" customWidth="1"/>
    <col min="11" max="11" width="6.42578125" style="8" bestFit="1" customWidth="1"/>
    <col min="12" max="12" width="9" style="8" customWidth="1"/>
    <col min="13" max="13" width="10.42578125" style="8" bestFit="1" customWidth="1"/>
    <col min="14" max="14" width="52.42578125" style="8" bestFit="1" customWidth="1"/>
    <col min="15" max="16384" width="9.140625" style="8"/>
  </cols>
  <sheetData>
    <row r="1" spans="1:14" ht="5.25" customHeight="1" thickBot="1"/>
    <row r="2" spans="1:14" ht="80.25" customHeight="1" thickBot="1">
      <c r="A2" s="45"/>
      <c r="B2" s="46"/>
      <c r="C2" s="46"/>
      <c r="D2" s="46"/>
      <c r="E2" s="46"/>
      <c r="F2" s="47"/>
      <c r="G2" s="48" t="s">
        <v>21</v>
      </c>
      <c r="H2" s="48"/>
      <c r="I2" s="48"/>
      <c r="J2" s="48"/>
      <c r="K2" s="48"/>
      <c r="L2" s="49"/>
    </row>
    <row r="3" spans="1:14" ht="84.75" customHeight="1">
      <c r="A3" s="43" t="s">
        <v>350</v>
      </c>
      <c r="B3" s="44"/>
      <c r="C3" s="44"/>
      <c r="D3" s="44"/>
      <c r="E3" s="44"/>
      <c r="F3" s="44"/>
      <c r="G3" s="50" t="s">
        <v>589</v>
      </c>
      <c r="H3" s="51"/>
      <c r="I3" s="51"/>
      <c r="J3" s="51"/>
      <c r="K3" s="51"/>
      <c r="L3" s="52"/>
      <c r="M3" s="12"/>
    </row>
    <row r="4" spans="1:14" s="7" customFormat="1" ht="14.45" customHeight="1">
      <c r="A4" s="13" t="s">
        <v>6</v>
      </c>
      <c r="B4" s="13" t="s">
        <v>7</v>
      </c>
      <c r="C4" s="13" t="s">
        <v>8</v>
      </c>
      <c r="D4" s="13" t="s">
        <v>12</v>
      </c>
      <c r="E4" s="13" t="s">
        <v>1</v>
      </c>
      <c r="F4" s="13" t="s">
        <v>5</v>
      </c>
      <c r="G4" s="13" t="s">
        <v>3</v>
      </c>
      <c r="H4" s="13" t="s">
        <v>2</v>
      </c>
      <c r="I4" s="17" t="s">
        <v>4</v>
      </c>
      <c r="J4" s="17" t="s">
        <v>338</v>
      </c>
      <c r="K4" s="17" t="s">
        <v>339</v>
      </c>
      <c r="L4" s="17" t="s">
        <v>9</v>
      </c>
      <c r="M4" s="13" t="s">
        <v>13</v>
      </c>
      <c r="N4" s="16" t="s">
        <v>11</v>
      </c>
    </row>
    <row r="5" spans="1:14" s="7" customFormat="1" ht="14.45" customHeight="1">
      <c r="A5" s="33">
        <v>1</v>
      </c>
      <c r="B5" s="30" t="s">
        <v>364</v>
      </c>
      <c r="C5" s="30" t="s">
        <v>365</v>
      </c>
      <c r="D5" s="30" t="s">
        <v>366</v>
      </c>
      <c r="E5" s="30" t="s">
        <v>349</v>
      </c>
      <c r="F5" s="34" t="s">
        <v>16</v>
      </c>
      <c r="G5" s="30">
        <v>2</v>
      </c>
      <c r="H5" s="32">
        <v>40</v>
      </c>
      <c r="I5" s="31">
        <v>2.2999999999999998</v>
      </c>
      <c r="J5" s="31">
        <f t="shared" ref="J5:J36" si="0">G5*8</f>
        <v>16</v>
      </c>
      <c r="K5" s="31">
        <v>25</v>
      </c>
      <c r="L5" s="31">
        <f>50*I5+J5+K5</f>
        <v>156</v>
      </c>
      <c r="M5" s="30" t="s">
        <v>17</v>
      </c>
      <c r="N5" s="35" t="s">
        <v>367</v>
      </c>
    </row>
    <row r="6" spans="1:14" s="7" customFormat="1" ht="14.45" customHeight="1">
      <c r="A6" s="33">
        <f>A5+1</f>
        <v>2</v>
      </c>
      <c r="B6" s="30" t="s">
        <v>364</v>
      </c>
      <c r="C6" s="30" t="s">
        <v>368</v>
      </c>
      <c r="D6" s="30" t="s">
        <v>369</v>
      </c>
      <c r="E6" s="30" t="s">
        <v>370</v>
      </c>
      <c r="F6" s="34" t="s">
        <v>16</v>
      </c>
      <c r="G6" s="30">
        <v>11</v>
      </c>
      <c r="H6" s="32">
        <v>80</v>
      </c>
      <c r="I6" s="31">
        <v>2.2999999999999998</v>
      </c>
      <c r="J6" s="31">
        <f t="shared" si="0"/>
        <v>88</v>
      </c>
      <c r="K6" s="31">
        <v>25</v>
      </c>
      <c r="L6" s="31">
        <f t="shared" ref="L6:L22" si="1">H6*I6+J6+K6</f>
        <v>297</v>
      </c>
      <c r="M6" s="30" t="s">
        <v>17</v>
      </c>
      <c r="N6" s="35" t="s">
        <v>371</v>
      </c>
    </row>
    <row r="7" spans="1:14" s="7" customFormat="1" ht="14.45" customHeight="1">
      <c r="A7" s="33">
        <f t="shared" ref="A7:A70" si="2">A6+1</f>
        <v>3</v>
      </c>
      <c r="B7" s="30" t="s">
        <v>364</v>
      </c>
      <c r="C7" s="30" t="s">
        <v>372</v>
      </c>
      <c r="D7" s="30" t="s">
        <v>373</v>
      </c>
      <c r="E7" s="30" t="s">
        <v>22</v>
      </c>
      <c r="F7" s="30" t="s">
        <v>147</v>
      </c>
      <c r="G7" s="30">
        <v>16</v>
      </c>
      <c r="H7" s="32">
        <v>210</v>
      </c>
      <c r="I7" s="31">
        <f>VLOOKUP(F7,'[1]CREATIVE PAINTS'!$C$6:$J$307,8,FALSE)</f>
        <v>3.16</v>
      </c>
      <c r="J7" s="31">
        <f t="shared" si="0"/>
        <v>128</v>
      </c>
      <c r="K7" s="31">
        <v>25</v>
      </c>
      <c r="L7" s="31">
        <f t="shared" si="1"/>
        <v>816.6</v>
      </c>
      <c r="M7" s="30"/>
      <c r="N7" s="35" t="s">
        <v>374</v>
      </c>
    </row>
    <row r="8" spans="1:14" s="7" customFormat="1" ht="14.45" customHeight="1">
      <c r="A8" s="33">
        <f t="shared" si="2"/>
        <v>4</v>
      </c>
      <c r="B8" s="30" t="s">
        <v>364</v>
      </c>
      <c r="C8" s="30" t="s">
        <v>375</v>
      </c>
      <c r="D8" s="30" t="s">
        <v>376</v>
      </c>
      <c r="E8" s="30" t="s">
        <v>22</v>
      </c>
      <c r="F8" s="30" t="s">
        <v>330</v>
      </c>
      <c r="G8" s="30">
        <v>23</v>
      </c>
      <c r="H8" s="30">
        <v>340</v>
      </c>
      <c r="I8" s="31">
        <f>VLOOKUP(F8,'[1]CREATIVE PAINTS'!$C$6:$J$307,8,FALSE)</f>
        <v>2.2999999999999998</v>
      </c>
      <c r="J8" s="31">
        <f t="shared" si="0"/>
        <v>184</v>
      </c>
      <c r="K8" s="31">
        <v>25</v>
      </c>
      <c r="L8" s="31">
        <f t="shared" si="1"/>
        <v>990.99999999999989</v>
      </c>
      <c r="M8" s="30"/>
      <c r="N8" s="35" t="s">
        <v>377</v>
      </c>
    </row>
    <row r="9" spans="1:14" s="7" customFormat="1" ht="14.45" customHeight="1">
      <c r="A9" s="33">
        <f t="shared" si="2"/>
        <v>5</v>
      </c>
      <c r="B9" s="30" t="s">
        <v>364</v>
      </c>
      <c r="C9" s="30" t="s">
        <v>378</v>
      </c>
      <c r="D9" s="30" t="s">
        <v>379</v>
      </c>
      <c r="E9" s="30" t="s">
        <v>22</v>
      </c>
      <c r="F9" s="30" t="s">
        <v>50</v>
      </c>
      <c r="G9" s="30">
        <v>140</v>
      </c>
      <c r="H9" s="30">
        <v>1800</v>
      </c>
      <c r="I9" s="31">
        <f>VLOOKUP(F9,'[1]CREATIVE PAINTS'!$C$6:$J$307,8,FALSE)</f>
        <v>4.5999999999999996</v>
      </c>
      <c r="J9" s="31">
        <f t="shared" si="0"/>
        <v>1120</v>
      </c>
      <c r="K9" s="31">
        <v>25</v>
      </c>
      <c r="L9" s="31">
        <f t="shared" si="1"/>
        <v>9425</v>
      </c>
      <c r="M9" s="30"/>
      <c r="N9" s="35" t="s">
        <v>380</v>
      </c>
    </row>
    <row r="10" spans="1:14" s="7" customFormat="1" ht="14.45" customHeight="1">
      <c r="A10" s="33">
        <f t="shared" si="2"/>
        <v>6</v>
      </c>
      <c r="B10" s="30" t="s">
        <v>364</v>
      </c>
      <c r="C10" s="30" t="s">
        <v>381</v>
      </c>
      <c r="D10" s="30" t="s">
        <v>382</v>
      </c>
      <c r="E10" s="30" t="s">
        <v>22</v>
      </c>
      <c r="F10" s="30" t="s">
        <v>53</v>
      </c>
      <c r="G10" s="30">
        <v>10</v>
      </c>
      <c r="H10" s="30">
        <v>180</v>
      </c>
      <c r="I10" s="31">
        <f>VLOOKUP(F10,'[1]CREATIVE PAINTS'!$C$6:$J$307,8,FALSE)</f>
        <v>2.2999999999999998</v>
      </c>
      <c r="J10" s="31">
        <f t="shared" si="0"/>
        <v>80</v>
      </c>
      <c r="K10" s="31">
        <v>25</v>
      </c>
      <c r="L10" s="31">
        <f t="shared" si="1"/>
        <v>519</v>
      </c>
      <c r="M10" s="30"/>
      <c r="N10" s="35" t="s">
        <v>383</v>
      </c>
    </row>
    <row r="11" spans="1:14" s="7" customFormat="1" ht="14.45" customHeight="1">
      <c r="A11" s="33">
        <f t="shared" si="2"/>
        <v>7</v>
      </c>
      <c r="B11" s="30" t="s">
        <v>364</v>
      </c>
      <c r="C11" s="30" t="s">
        <v>384</v>
      </c>
      <c r="D11" s="30" t="s">
        <v>385</v>
      </c>
      <c r="E11" s="30" t="s">
        <v>22</v>
      </c>
      <c r="F11" s="30" t="s">
        <v>353</v>
      </c>
      <c r="G11" s="30">
        <v>16</v>
      </c>
      <c r="H11" s="30">
        <v>210</v>
      </c>
      <c r="I11" s="31">
        <f>VLOOKUP(F11,'[1]CREATIVE PAINTS'!$C$6:$J$307,8,FALSE)</f>
        <v>2.61</v>
      </c>
      <c r="J11" s="31">
        <f t="shared" si="0"/>
        <v>128</v>
      </c>
      <c r="K11" s="31">
        <v>25</v>
      </c>
      <c r="L11" s="31">
        <f t="shared" si="1"/>
        <v>701.1</v>
      </c>
      <c r="M11" s="30"/>
      <c r="N11" s="35" t="s">
        <v>386</v>
      </c>
    </row>
    <row r="12" spans="1:14" s="7" customFormat="1" ht="14.45" customHeight="1">
      <c r="A12" s="33">
        <f t="shared" si="2"/>
        <v>8</v>
      </c>
      <c r="B12" s="30" t="s">
        <v>364</v>
      </c>
      <c r="C12" s="30" t="s">
        <v>387</v>
      </c>
      <c r="D12" s="30" t="s">
        <v>388</v>
      </c>
      <c r="E12" s="30" t="s">
        <v>22</v>
      </c>
      <c r="F12" s="30" t="s">
        <v>357</v>
      </c>
      <c r="G12" s="30">
        <v>26</v>
      </c>
      <c r="H12" s="30">
        <v>330</v>
      </c>
      <c r="I12" s="31">
        <f>VLOOKUP(F12,'[1]CREATIVE PAINTS'!$C$6:$J$307,8,FALSE)</f>
        <v>2.76</v>
      </c>
      <c r="J12" s="31">
        <f t="shared" si="0"/>
        <v>208</v>
      </c>
      <c r="K12" s="31">
        <v>25</v>
      </c>
      <c r="L12" s="31">
        <f t="shared" si="1"/>
        <v>1143.8</v>
      </c>
      <c r="M12" s="30"/>
      <c r="N12" s="35" t="s">
        <v>389</v>
      </c>
    </row>
    <row r="13" spans="1:14" s="7" customFormat="1" ht="14.45" customHeight="1">
      <c r="A13" s="33">
        <f t="shared" si="2"/>
        <v>9</v>
      </c>
      <c r="B13" s="30" t="s">
        <v>364</v>
      </c>
      <c r="C13" s="30" t="s">
        <v>390</v>
      </c>
      <c r="D13" s="30" t="s">
        <v>391</v>
      </c>
      <c r="E13" s="30" t="s">
        <v>22</v>
      </c>
      <c r="F13" s="30" t="s">
        <v>52</v>
      </c>
      <c r="G13" s="30">
        <v>17</v>
      </c>
      <c r="H13" s="30">
        <v>280</v>
      </c>
      <c r="I13" s="31">
        <f>VLOOKUP(F13,'[1]CREATIVE PAINTS'!$C$6:$J$307,8,FALSE)</f>
        <v>2.09</v>
      </c>
      <c r="J13" s="31">
        <f t="shared" si="0"/>
        <v>136</v>
      </c>
      <c r="K13" s="31">
        <v>25</v>
      </c>
      <c r="L13" s="31">
        <f t="shared" si="1"/>
        <v>746.19999999999993</v>
      </c>
      <c r="M13" s="30"/>
      <c r="N13" s="35" t="s">
        <v>392</v>
      </c>
    </row>
    <row r="14" spans="1:14" s="7" customFormat="1" ht="14.45" customHeight="1">
      <c r="A14" s="33">
        <f t="shared" si="2"/>
        <v>10</v>
      </c>
      <c r="B14" s="30" t="s">
        <v>364</v>
      </c>
      <c r="C14" s="30" t="s">
        <v>393</v>
      </c>
      <c r="D14" s="30" t="s">
        <v>394</v>
      </c>
      <c r="E14" s="30" t="s">
        <v>22</v>
      </c>
      <c r="F14" s="30" t="s">
        <v>194</v>
      </c>
      <c r="G14" s="30">
        <v>8</v>
      </c>
      <c r="H14" s="30">
        <v>130</v>
      </c>
      <c r="I14" s="31">
        <f>VLOOKUP(F14,'[1]CREATIVE PAINTS'!$C$6:$J$307,8,FALSE)</f>
        <v>4.43</v>
      </c>
      <c r="J14" s="31">
        <f t="shared" si="0"/>
        <v>64</v>
      </c>
      <c r="K14" s="31">
        <v>25</v>
      </c>
      <c r="L14" s="31">
        <f t="shared" si="1"/>
        <v>664.9</v>
      </c>
      <c r="M14" s="30"/>
      <c r="N14" s="35" t="s">
        <v>395</v>
      </c>
    </row>
    <row r="15" spans="1:14" s="7" customFormat="1" ht="14.45" customHeight="1">
      <c r="A15" s="33">
        <f t="shared" si="2"/>
        <v>11</v>
      </c>
      <c r="B15" s="30" t="s">
        <v>396</v>
      </c>
      <c r="C15" s="30" t="s">
        <v>397</v>
      </c>
      <c r="D15" s="30" t="s">
        <v>363</v>
      </c>
      <c r="E15" s="30" t="s">
        <v>22</v>
      </c>
      <c r="F15" s="30" t="s">
        <v>26</v>
      </c>
      <c r="G15" s="30">
        <v>4</v>
      </c>
      <c r="H15" s="30">
        <v>100</v>
      </c>
      <c r="I15" s="31">
        <f>VLOOKUP(F15,'[1]CREATIVE PAINTS'!$C$6:$J$307,8,FALSE)</f>
        <v>2.09</v>
      </c>
      <c r="J15" s="31">
        <f t="shared" si="0"/>
        <v>32</v>
      </c>
      <c r="K15" s="31">
        <v>25</v>
      </c>
      <c r="L15" s="31">
        <f t="shared" si="1"/>
        <v>266</v>
      </c>
      <c r="M15" s="30"/>
      <c r="N15" s="35" t="s">
        <v>398</v>
      </c>
    </row>
    <row r="16" spans="1:14" s="7" customFormat="1" ht="14.45" customHeight="1">
      <c r="A16" s="33">
        <f t="shared" si="2"/>
        <v>12</v>
      </c>
      <c r="B16" s="30" t="s">
        <v>396</v>
      </c>
      <c r="C16" s="30" t="s">
        <v>399</v>
      </c>
      <c r="D16" s="30" t="s">
        <v>400</v>
      </c>
      <c r="E16" s="30" t="s">
        <v>22</v>
      </c>
      <c r="F16" s="30" t="s">
        <v>82</v>
      </c>
      <c r="G16" s="30">
        <v>212</v>
      </c>
      <c r="H16" s="30">
        <v>1850</v>
      </c>
      <c r="I16" s="31">
        <f>VLOOKUP(F16,'[1]CREATIVE PAINTS'!$C$6:$J$307,8,FALSE)</f>
        <v>3.83</v>
      </c>
      <c r="J16" s="31">
        <f t="shared" si="0"/>
        <v>1696</v>
      </c>
      <c r="K16" s="31">
        <v>25</v>
      </c>
      <c r="L16" s="31">
        <f t="shared" si="1"/>
        <v>8806.5</v>
      </c>
      <c r="M16" s="30"/>
      <c r="N16" s="35" t="s">
        <v>401</v>
      </c>
    </row>
    <row r="17" spans="1:14" s="7" customFormat="1" ht="14.45" customHeight="1">
      <c r="A17" s="33">
        <f t="shared" si="2"/>
        <v>13</v>
      </c>
      <c r="B17" s="30" t="s">
        <v>396</v>
      </c>
      <c r="C17" s="30" t="s">
        <v>402</v>
      </c>
      <c r="D17" s="30" t="s">
        <v>403</v>
      </c>
      <c r="E17" s="30" t="s">
        <v>22</v>
      </c>
      <c r="F17" s="30" t="s">
        <v>132</v>
      </c>
      <c r="G17" s="30">
        <v>16</v>
      </c>
      <c r="H17" s="30">
        <v>230</v>
      </c>
      <c r="I17" s="31">
        <f>VLOOKUP(F17,'[1]CREATIVE PAINTS'!$C$6:$J$307,8,FALSE)</f>
        <v>2.5099999999999998</v>
      </c>
      <c r="J17" s="31">
        <f t="shared" si="0"/>
        <v>128</v>
      </c>
      <c r="K17" s="31">
        <v>25</v>
      </c>
      <c r="L17" s="31">
        <f t="shared" si="1"/>
        <v>730.3</v>
      </c>
      <c r="M17" s="30"/>
      <c r="N17" s="35" t="s">
        <v>404</v>
      </c>
    </row>
    <row r="18" spans="1:14" s="7" customFormat="1" ht="14.45" customHeight="1">
      <c r="A18" s="33">
        <f t="shared" si="2"/>
        <v>14</v>
      </c>
      <c r="B18" s="30" t="s">
        <v>396</v>
      </c>
      <c r="C18" s="30" t="s">
        <v>405</v>
      </c>
      <c r="D18" s="30" t="s">
        <v>406</v>
      </c>
      <c r="E18" s="30" t="s">
        <v>22</v>
      </c>
      <c r="F18" s="30" t="s">
        <v>362</v>
      </c>
      <c r="G18" s="30">
        <v>5</v>
      </c>
      <c r="H18" s="30">
        <v>130</v>
      </c>
      <c r="I18" s="31">
        <f>VLOOKUP(F18,'[1]CREATIVE PAINTS'!$C$6:$J$307,8,FALSE)</f>
        <v>2.65</v>
      </c>
      <c r="J18" s="31">
        <f t="shared" si="0"/>
        <v>40</v>
      </c>
      <c r="K18" s="31">
        <v>25</v>
      </c>
      <c r="L18" s="31">
        <f t="shared" si="1"/>
        <v>409.5</v>
      </c>
      <c r="M18" s="30"/>
      <c r="N18" s="35" t="s">
        <v>407</v>
      </c>
    </row>
    <row r="19" spans="1:14" s="7" customFormat="1" ht="14.45" customHeight="1">
      <c r="A19" s="33">
        <f t="shared" si="2"/>
        <v>15</v>
      </c>
      <c r="B19" s="30" t="s">
        <v>396</v>
      </c>
      <c r="C19" s="30" t="s">
        <v>408</v>
      </c>
      <c r="D19" s="30" t="s">
        <v>409</v>
      </c>
      <c r="E19" s="30" t="s">
        <v>22</v>
      </c>
      <c r="F19" s="30" t="s">
        <v>35</v>
      </c>
      <c r="G19" s="30">
        <v>14</v>
      </c>
      <c r="H19" s="30">
        <v>260</v>
      </c>
      <c r="I19" s="31">
        <f>VLOOKUP(F19,'[1]CREATIVE PAINTS'!$C$6:$J$307,8,FALSE)</f>
        <v>2.2999999999999998</v>
      </c>
      <c r="J19" s="31">
        <f t="shared" si="0"/>
        <v>112</v>
      </c>
      <c r="K19" s="31">
        <v>25</v>
      </c>
      <c r="L19" s="31">
        <f t="shared" si="1"/>
        <v>735</v>
      </c>
      <c r="M19" s="30"/>
      <c r="N19" s="35" t="s">
        <v>410</v>
      </c>
    </row>
    <row r="20" spans="1:14" s="7" customFormat="1" ht="14.45" customHeight="1">
      <c r="A20" s="33">
        <f t="shared" si="2"/>
        <v>16</v>
      </c>
      <c r="B20" s="30" t="s">
        <v>396</v>
      </c>
      <c r="C20" s="30" t="s">
        <v>411</v>
      </c>
      <c r="D20" s="30" t="s">
        <v>412</v>
      </c>
      <c r="E20" s="30" t="s">
        <v>22</v>
      </c>
      <c r="F20" s="30" t="s">
        <v>413</v>
      </c>
      <c r="G20" s="30">
        <v>7</v>
      </c>
      <c r="H20" s="30">
        <v>90</v>
      </c>
      <c r="I20" s="31">
        <f>VLOOKUP(F20,'[1]CREATIVE PAINTS'!$C$6:$J$307,8,FALSE)</f>
        <v>2.5099999999999998</v>
      </c>
      <c r="J20" s="31">
        <f t="shared" si="0"/>
        <v>56</v>
      </c>
      <c r="K20" s="31">
        <v>25</v>
      </c>
      <c r="L20" s="31">
        <f t="shared" si="1"/>
        <v>306.89999999999998</v>
      </c>
      <c r="M20" s="30"/>
      <c r="N20" s="35" t="s">
        <v>414</v>
      </c>
    </row>
    <row r="21" spans="1:14" s="7" customFormat="1" ht="14.45" customHeight="1">
      <c r="A21" s="33">
        <f t="shared" si="2"/>
        <v>17</v>
      </c>
      <c r="B21" s="30" t="s">
        <v>396</v>
      </c>
      <c r="C21" s="30" t="s">
        <v>415</v>
      </c>
      <c r="D21" s="30" t="s">
        <v>416</v>
      </c>
      <c r="E21" s="30" t="s">
        <v>22</v>
      </c>
      <c r="F21" s="36" t="s">
        <v>417</v>
      </c>
      <c r="G21" s="30">
        <v>17</v>
      </c>
      <c r="H21" s="30">
        <v>190</v>
      </c>
      <c r="I21" s="31">
        <f>VLOOKUP(F21,'[1]CREATIVE PAINTS'!$C$6:$J$307,8,FALSE)</f>
        <v>2.2999999999999998</v>
      </c>
      <c r="J21" s="31">
        <f t="shared" si="0"/>
        <v>136</v>
      </c>
      <c r="K21" s="31">
        <v>25</v>
      </c>
      <c r="L21" s="31">
        <f t="shared" si="1"/>
        <v>598</v>
      </c>
      <c r="M21" s="30"/>
      <c r="N21" s="35" t="s">
        <v>10</v>
      </c>
    </row>
    <row r="22" spans="1:14" s="7" customFormat="1" ht="14.45" customHeight="1">
      <c r="A22" s="33">
        <f t="shared" si="2"/>
        <v>18</v>
      </c>
      <c r="B22" s="30" t="s">
        <v>418</v>
      </c>
      <c r="C22" s="30" t="s">
        <v>419</v>
      </c>
      <c r="D22" s="30" t="s">
        <v>420</v>
      </c>
      <c r="E22" s="30" t="s">
        <v>22</v>
      </c>
      <c r="F22" s="30" t="s">
        <v>421</v>
      </c>
      <c r="G22" s="30">
        <v>25</v>
      </c>
      <c r="H22" s="30">
        <v>140</v>
      </c>
      <c r="I22" s="31">
        <f>VLOOKUP(F22,'[1]CREATIVE PAINTS'!$C$6:$J$307,8,FALSE)</f>
        <v>2.59</v>
      </c>
      <c r="J22" s="31">
        <f t="shared" si="0"/>
        <v>200</v>
      </c>
      <c r="K22" s="31">
        <v>25</v>
      </c>
      <c r="L22" s="31">
        <f t="shared" si="1"/>
        <v>587.59999999999991</v>
      </c>
      <c r="M22" s="30"/>
      <c r="N22" s="35" t="s">
        <v>422</v>
      </c>
    </row>
    <row r="23" spans="1:14" s="7" customFormat="1" ht="14.45" customHeight="1">
      <c r="A23" s="33">
        <f t="shared" si="2"/>
        <v>19</v>
      </c>
      <c r="B23" s="30" t="s">
        <v>418</v>
      </c>
      <c r="C23" s="30" t="s">
        <v>423</v>
      </c>
      <c r="D23" s="30" t="s">
        <v>424</v>
      </c>
      <c r="E23" s="30" t="s">
        <v>22</v>
      </c>
      <c r="F23" s="30" t="s">
        <v>353</v>
      </c>
      <c r="G23" s="30">
        <v>2</v>
      </c>
      <c r="H23" s="30">
        <v>40</v>
      </c>
      <c r="I23" s="31">
        <f>VLOOKUP(F23,'[1]CREATIVE PAINTS'!$C$6:$J$307,8,FALSE)</f>
        <v>2.61</v>
      </c>
      <c r="J23" s="31">
        <f t="shared" si="0"/>
        <v>16</v>
      </c>
      <c r="K23" s="31">
        <v>25</v>
      </c>
      <c r="L23" s="31">
        <f>50*I23+J23+K23</f>
        <v>171.5</v>
      </c>
      <c r="M23" s="30"/>
      <c r="N23" s="35" t="s">
        <v>386</v>
      </c>
    </row>
    <row r="24" spans="1:14" s="7" customFormat="1" ht="14.45" customHeight="1">
      <c r="A24" s="33">
        <f t="shared" si="2"/>
        <v>20</v>
      </c>
      <c r="B24" s="30" t="s">
        <v>418</v>
      </c>
      <c r="C24" s="30" t="s">
        <v>425</v>
      </c>
      <c r="D24" s="30" t="s">
        <v>426</v>
      </c>
      <c r="E24" s="30" t="s">
        <v>22</v>
      </c>
      <c r="F24" s="30" t="s">
        <v>29</v>
      </c>
      <c r="G24" s="30">
        <v>5</v>
      </c>
      <c r="H24" s="30">
        <v>130</v>
      </c>
      <c r="I24" s="31">
        <f>VLOOKUP(F24,'[1]CREATIVE PAINTS'!$C$6:$J$307,8,FALSE)</f>
        <v>2.59</v>
      </c>
      <c r="J24" s="31">
        <f t="shared" si="0"/>
        <v>40</v>
      </c>
      <c r="K24" s="31">
        <v>25</v>
      </c>
      <c r="L24" s="31">
        <f t="shared" ref="L24:L31" si="3">H24*I24+J24+K24</f>
        <v>401.7</v>
      </c>
      <c r="M24" s="30"/>
      <c r="N24" s="35" t="s">
        <v>427</v>
      </c>
    </row>
    <row r="25" spans="1:14" s="7" customFormat="1" ht="14.45" customHeight="1">
      <c r="A25" s="33">
        <f t="shared" si="2"/>
        <v>21</v>
      </c>
      <c r="B25" s="30" t="s">
        <v>418</v>
      </c>
      <c r="C25" s="30" t="s">
        <v>428</v>
      </c>
      <c r="D25" s="30" t="s">
        <v>429</v>
      </c>
      <c r="E25" s="30" t="s">
        <v>22</v>
      </c>
      <c r="F25" s="30" t="s">
        <v>53</v>
      </c>
      <c r="G25" s="30">
        <v>15</v>
      </c>
      <c r="H25" s="30">
        <v>190</v>
      </c>
      <c r="I25" s="31">
        <f>VLOOKUP(F25,'[1]CREATIVE PAINTS'!$C$6:$J$307,8,FALSE)</f>
        <v>2.2999999999999998</v>
      </c>
      <c r="J25" s="31">
        <f t="shared" si="0"/>
        <v>120</v>
      </c>
      <c r="K25" s="31">
        <v>25</v>
      </c>
      <c r="L25" s="31">
        <f t="shared" si="3"/>
        <v>582</v>
      </c>
      <c r="M25" s="30"/>
      <c r="N25" s="35" t="s">
        <v>383</v>
      </c>
    </row>
    <row r="26" spans="1:14" s="7" customFormat="1" ht="14.45" customHeight="1">
      <c r="A26" s="33">
        <f t="shared" si="2"/>
        <v>22</v>
      </c>
      <c r="B26" s="30" t="s">
        <v>418</v>
      </c>
      <c r="C26" s="30" t="s">
        <v>430</v>
      </c>
      <c r="D26" s="30" t="s">
        <v>431</v>
      </c>
      <c r="E26" s="30" t="s">
        <v>22</v>
      </c>
      <c r="F26" s="30" t="s">
        <v>352</v>
      </c>
      <c r="G26" s="30">
        <v>3</v>
      </c>
      <c r="H26" s="30">
        <v>65</v>
      </c>
      <c r="I26" s="31">
        <f>VLOOKUP(F26,'[1]CREATIVE PAINTS'!$C$6:$J$307,8,FALSE)</f>
        <v>2.2999999999999998</v>
      </c>
      <c r="J26" s="31">
        <f t="shared" si="0"/>
        <v>24</v>
      </c>
      <c r="K26" s="31">
        <v>25</v>
      </c>
      <c r="L26" s="31">
        <f t="shared" si="3"/>
        <v>198.5</v>
      </c>
      <c r="M26" s="30"/>
      <c r="N26" s="35" t="s">
        <v>432</v>
      </c>
    </row>
    <row r="27" spans="1:14" s="7" customFormat="1" ht="14.45" customHeight="1">
      <c r="A27" s="33">
        <f t="shared" si="2"/>
        <v>23</v>
      </c>
      <c r="B27" s="30" t="s">
        <v>418</v>
      </c>
      <c r="C27" s="30" t="s">
        <v>433</v>
      </c>
      <c r="D27" s="30" t="s">
        <v>434</v>
      </c>
      <c r="E27" s="30" t="s">
        <v>22</v>
      </c>
      <c r="F27" s="30" t="s">
        <v>348</v>
      </c>
      <c r="G27" s="30">
        <v>13</v>
      </c>
      <c r="H27" s="30">
        <v>160</v>
      </c>
      <c r="I27" s="31">
        <f>VLOOKUP(F27,'[1]CREATIVE PAINTS'!$C$6:$J$307,8,FALSE)</f>
        <v>2.2999999999999998</v>
      </c>
      <c r="J27" s="31">
        <f t="shared" si="0"/>
        <v>104</v>
      </c>
      <c r="K27" s="31">
        <v>25</v>
      </c>
      <c r="L27" s="31">
        <f t="shared" si="3"/>
        <v>497</v>
      </c>
      <c r="M27" s="30"/>
      <c r="N27" s="35" t="s">
        <v>435</v>
      </c>
    </row>
    <row r="28" spans="1:14" s="7" customFormat="1" ht="14.45" customHeight="1">
      <c r="A28" s="33">
        <f t="shared" si="2"/>
        <v>24</v>
      </c>
      <c r="B28" s="30" t="s">
        <v>418</v>
      </c>
      <c r="C28" s="30" t="s">
        <v>436</v>
      </c>
      <c r="D28" s="30" t="s">
        <v>437</v>
      </c>
      <c r="E28" s="30" t="s">
        <v>22</v>
      </c>
      <c r="F28" s="30" t="s">
        <v>354</v>
      </c>
      <c r="G28" s="30">
        <v>14</v>
      </c>
      <c r="H28" s="30">
        <v>210</v>
      </c>
      <c r="I28" s="31">
        <f>VLOOKUP(F28,'[1]CREATIVE PAINTS'!$C$6:$J$307,8,FALSE)</f>
        <v>2.2999999999999998</v>
      </c>
      <c r="J28" s="31">
        <f t="shared" si="0"/>
        <v>112</v>
      </c>
      <c r="K28" s="31">
        <v>25</v>
      </c>
      <c r="L28" s="31">
        <f t="shared" si="3"/>
        <v>620</v>
      </c>
      <c r="M28" s="30"/>
      <c r="N28" s="35" t="s">
        <v>438</v>
      </c>
    </row>
    <row r="29" spans="1:14" s="7" customFormat="1" ht="14.45" customHeight="1">
      <c r="A29" s="33">
        <f t="shared" si="2"/>
        <v>25</v>
      </c>
      <c r="B29" s="30" t="s">
        <v>418</v>
      </c>
      <c r="C29" s="30" t="s">
        <v>439</v>
      </c>
      <c r="D29" s="30" t="s">
        <v>440</v>
      </c>
      <c r="E29" s="30" t="s">
        <v>22</v>
      </c>
      <c r="F29" s="30" t="s">
        <v>82</v>
      </c>
      <c r="G29" s="30">
        <v>18</v>
      </c>
      <c r="H29" s="30">
        <v>200</v>
      </c>
      <c r="I29" s="31">
        <f>VLOOKUP(F29,'[1]CREATIVE PAINTS'!$C$6:$J$307,8,FALSE)</f>
        <v>3.83</v>
      </c>
      <c r="J29" s="31">
        <f t="shared" si="0"/>
        <v>144</v>
      </c>
      <c r="K29" s="31">
        <v>25</v>
      </c>
      <c r="L29" s="31">
        <f t="shared" si="3"/>
        <v>935</v>
      </c>
      <c r="M29" s="30"/>
      <c r="N29" s="35" t="s">
        <v>401</v>
      </c>
    </row>
    <row r="30" spans="1:14" s="7" customFormat="1" ht="14.45" customHeight="1">
      <c r="A30" s="33">
        <f t="shared" si="2"/>
        <v>26</v>
      </c>
      <c r="B30" s="30" t="s">
        <v>418</v>
      </c>
      <c r="C30" s="30" t="s">
        <v>441</v>
      </c>
      <c r="D30" s="30" t="s">
        <v>442</v>
      </c>
      <c r="E30" s="30" t="s">
        <v>22</v>
      </c>
      <c r="F30" s="30" t="s">
        <v>43</v>
      </c>
      <c r="G30" s="30">
        <v>17</v>
      </c>
      <c r="H30" s="30">
        <v>220</v>
      </c>
      <c r="I30" s="31">
        <f>VLOOKUP(F30,'[1]CREATIVE PAINTS'!$C$6:$J$307,8,FALSE)</f>
        <v>3.8</v>
      </c>
      <c r="J30" s="31">
        <f t="shared" si="0"/>
        <v>136</v>
      </c>
      <c r="K30" s="31">
        <v>25</v>
      </c>
      <c r="L30" s="31">
        <f t="shared" si="3"/>
        <v>997</v>
      </c>
      <c r="M30" s="30"/>
      <c r="N30" s="35" t="s">
        <v>443</v>
      </c>
    </row>
    <row r="31" spans="1:14" s="7" customFormat="1" ht="14.45" customHeight="1">
      <c r="A31" s="33">
        <f t="shared" si="2"/>
        <v>27</v>
      </c>
      <c r="B31" s="30" t="s">
        <v>418</v>
      </c>
      <c r="C31" s="30" t="s">
        <v>444</v>
      </c>
      <c r="D31" s="30" t="s">
        <v>445</v>
      </c>
      <c r="E31" s="30" t="s">
        <v>22</v>
      </c>
      <c r="F31" s="36" t="s">
        <v>446</v>
      </c>
      <c r="G31" s="30">
        <v>19</v>
      </c>
      <c r="H31" s="30">
        <v>250</v>
      </c>
      <c r="I31" s="31">
        <f>VLOOKUP(F31,'[1]CREATIVE PAINTS'!$C$6:$J$307,8,FALSE)</f>
        <v>2.5099999999999998</v>
      </c>
      <c r="J31" s="31">
        <f t="shared" si="0"/>
        <v>152</v>
      </c>
      <c r="K31" s="31">
        <v>25</v>
      </c>
      <c r="L31" s="31">
        <f t="shared" si="3"/>
        <v>804.5</v>
      </c>
      <c r="M31" s="30"/>
      <c r="N31" s="35" t="s">
        <v>447</v>
      </c>
    </row>
    <row r="32" spans="1:14" s="7" customFormat="1" ht="14.45" customHeight="1">
      <c r="A32" s="33">
        <f t="shared" si="2"/>
        <v>28</v>
      </c>
      <c r="B32" s="30" t="s">
        <v>418</v>
      </c>
      <c r="C32" s="30" t="s">
        <v>448</v>
      </c>
      <c r="D32" s="30" t="s">
        <v>449</v>
      </c>
      <c r="E32" s="30" t="s">
        <v>22</v>
      </c>
      <c r="F32" s="30" t="s">
        <v>50</v>
      </c>
      <c r="G32" s="30">
        <v>2</v>
      </c>
      <c r="H32" s="30">
        <v>40</v>
      </c>
      <c r="I32" s="31">
        <f>VLOOKUP(F32,'[1]CREATIVE PAINTS'!$C$6:$J$307,8,FALSE)</f>
        <v>4.5999999999999996</v>
      </c>
      <c r="J32" s="31">
        <f t="shared" si="0"/>
        <v>16</v>
      </c>
      <c r="K32" s="31">
        <v>25</v>
      </c>
      <c r="L32" s="31">
        <f>50*I32+J32+K32</f>
        <v>271</v>
      </c>
      <c r="M32" s="30"/>
      <c r="N32" s="35" t="s">
        <v>380</v>
      </c>
    </row>
    <row r="33" spans="1:14" s="7" customFormat="1" ht="14.45" customHeight="1">
      <c r="A33" s="33">
        <f t="shared" si="2"/>
        <v>29</v>
      </c>
      <c r="B33" s="30" t="s">
        <v>450</v>
      </c>
      <c r="C33" s="30" t="s">
        <v>451</v>
      </c>
      <c r="D33" s="30" t="s">
        <v>452</v>
      </c>
      <c r="E33" s="30" t="s">
        <v>22</v>
      </c>
      <c r="F33" s="30" t="s">
        <v>28</v>
      </c>
      <c r="G33" s="30">
        <v>13</v>
      </c>
      <c r="H33" s="30">
        <v>90</v>
      </c>
      <c r="I33" s="31">
        <f>VLOOKUP(F33,'[1]CREATIVE PAINTS'!$C$6:$J$307,8,FALSE)</f>
        <v>2.2999999999999998</v>
      </c>
      <c r="J33" s="31">
        <f t="shared" si="0"/>
        <v>104</v>
      </c>
      <c r="K33" s="31">
        <v>25</v>
      </c>
      <c r="L33" s="31">
        <f t="shared" ref="L33:L58" si="4">H33*I33+J33+K33</f>
        <v>336</v>
      </c>
      <c r="M33" s="30"/>
      <c r="N33" s="35" t="s">
        <v>453</v>
      </c>
    </row>
    <row r="34" spans="1:14" s="7" customFormat="1" ht="14.45" customHeight="1">
      <c r="A34" s="33">
        <f t="shared" si="2"/>
        <v>30</v>
      </c>
      <c r="B34" s="30" t="s">
        <v>450</v>
      </c>
      <c r="C34" s="30" t="s">
        <v>454</v>
      </c>
      <c r="D34" s="30" t="s">
        <v>455</v>
      </c>
      <c r="E34" s="30" t="s">
        <v>22</v>
      </c>
      <c r="F34" s="30" t="s">
        <v>356</v>
      </c>
      <c r="G34" s="30">
        <v>25</v>
      </c>
      <c r="H34" s="30">
        <v>290</v>
      </c>
      <c r="I34" s="31">
        <f>VLOOKUP(F34,'[1]CREATIVE PAINTS'!$C$6:$J$307,8,FALSE)</f>
        <v>2.5299999999999998</v>
      </c>
      <c r="J34" s="31">
        <f t="shared" si="0"/>
        <v>200</v>
      </c>
      <c r="K34" s="31">
        <v>25</v>
      </c>
      <c r="L34" s="31">
        <f t="shared" si="4"/>
        <v>958.69999999999993</v>
      </c>
      <c r="M34" s="30"/>
      <c r="N34" s="35" t="s">
        <v>456</v>
      </c>
    </row>
    <row r="35" spans="1:14" s="7" customFormat="1" ht="14.45" customHeight="1">
      <c r="A35" s="33">
        <f t="shared" si="2"/>
        <v>31</v>
      </c>
      <c r="B35" s="30" t="s">
        <v>450</v>
      </c>
      <c r="C35" s="30" t="s">
        <v>457</v>
      </c>
      <c r="D35" s="30" t="s">
        <v>458</v>
      </c>
      <c r="E35" s="30" t="s">
        <v>22</v>
      </c>
      <c r="F35" s="30" t="s">
        <v>361</v>
      </c>
      <c r="G35" s="30">
        <v>17</v>
      </c>
      <c r="H35" s="30">
        <v>290</v>
      </c>
      <c r="I35" s="31">
        <f>VLOOKUP(F35,'[1]CREATIVE PAINTS'!$C$6:$J$307,8,FALSE)</f>
        <v>2.2999999999999998</v>
      </c>
      <c r="J35" s="31">
        <f t="shared" si="0"/>
        <v>136</v>
      </c>
      <c r="K35" s="31">
        <v>25</v>
      </c>
      <c r="L35" s="31">
        <f t="shared" si="4"/>
        <v>828</v>
      </c>
      <c r="M35" s="30"/>
      <c r="N35" s="35" t="s">
        <v>459</v>
      </c>
    </row>
    <row r="36" spans="1:14" s="7" customFormat="1" ht="14.45" customHeight="1">
      <c r="A36" s="33">
        <f t="shared" si="2"/>
        <v>32</v>
      </c>
      <c r="B36" s="30" t="s">
        <v>450</v>
      </c>
      <c r="C36" s="30" t="s">
        <v>460</v>
      </c>
      <c r="D36" s="30" t="s">
        <v>461</v>
      </c>
      <c r="E36" s="30" t="s">
        <v>22</v>
      </c>
      <c r="F36" s="30" t="s">
        <v>50</v>
      </c>
      <c r="G36" s="30">
        <v>18</v>
      </c>
      <c r="H36" s="30">
        <v>150</v>
      </c>
      <c r="I36" s="31">
        <f>VLOOKUP(F36,'[1]CREATIVE PAINTS'!$C$6:$J$307,8,FALSE)</f>
        <v>4.5999999999999996</v>
      </c>
      <c r="J36" s="31">
        <f t="shared" si="0"/>
        <v>144</v>
      </c>
      <c r="K36" s="31">
        <v>25</v>
      </c>
      <c r="L36" s="31">
        <f t="shared" si="4"/>
        <v>859</v>
      </c>
      <c r="M36" s="30"/>
      <c r="N36" s="35" t="s">
        <v>380</v>
      </c>
    </row>
    <row r="37" spans="1:14" s="7" customFormat="1" ht="14.45" customHeight="1">
      <c r="A37" s="33">
        <f t="shared" si="2"/>
        <v>33</v>
      </c>
      <c r="B37" s="30" t="s">
        <v>462</v>
      </c>
      <c r="C37" s="30" t="s">
        <v>463</v>
      </c>
      <c r="D37" s="30" t="s">
        <v>464</v>
      </c>
      <c r="E37" s="30" t="s">
        <v>22</v>
      </c>
      <c r="F37" s="30" t="s">
        <v>353</v>
      </c>
      <c r="G37" s="30">
        <v>10</v>
      </c>
      <c r="H37" s="30">
        <v>200</v>
      </c>
      <c r="I37" s="31">
        <f>VLOOKUP(F37,'[1]CREATIVE PAINTS'!$C$6:$J$307,8,FALSE)</f>
        <v>2.61</v>
      </c>
      <c r="J37" s="31">
        <f t="shared" ref="J37:J68" si="5">G37*8</f>
        <v>80</v>
      </c>
      <c r="K37" s="31">
        <v>25</v>
      </c>
      <c r="L37" s="31">
        <f t="shared" si="4"/>
        <v>627</v>
      </c>
      <c r="M37" s="30"/>
      <c r="N37" s="35" t="s">
        <v>386</v>
      </c>
    </row>
    <row r="38" spans="1:14" s="7" customFormat="1" ht="14.45" customHeight="1">
      <c r="A38" s="33">
        <f t="shared" si="2"/>
        <v>34</v>
      </c>
      <c r="B38" s="30" t="s">
        <v>462</v>
      </c>
      <c r="C38" s="30" t="s">
        <v>465</v>
      </c>
      <c r="D38" s="30" t="s">
        <v>466</v>
      </c>
      <c r="E38" s="30" t="s">
        <v>22</v>
      </c>
      <c r="F38" s="30" t="s">
        <v>42</v>
      </c>
      <c r="G38" s="30">
        <v>5</v>
      </c>
      <c r="H38" s="30">
        <v>70</v>
      </c>
      <c r="I38" s="31">
        <f>VLOOKUP(F38,'[1]CREATIVE PAINTS'!$C$6:$J$307,8,FALSE)</f>
        <v>2.2999999999999998</v>
      </c>
      <c r="J38" s="31">
        <f t="shared" si="5"/>
        <v>40</v>
      </c>
      <c r="K38" s="31">
        <v>25</v>
      </c>
      <c r="L38" s="31">
        <f t="shared" si="4"/>
        <v>226</v>
      </c>
      <c r="M38" s="30"/>
      <c r="N38" s="35" t="s">
        <v>467</v>
      </c>
    </row>
    <row r="39" spans="1:14" s="7" customFormat="1" ht="14.45" customHeight="1">
      <c r="A39" s="33">
        <f t="shared" si="2"/>
        <v>35</v>
      </c>
      <c r="B39" s="30" t="s">
        <v>462</v>
      </c>
      <c r="C39" s="30" t="s">
        <v>468</v>
      </c>
      <c r="D39" s="30" t="s">
        <v>469</v>
      </c>
      <c r="E39" s="30" t="s">
        <v>22</v>
      </c>
      <c r="F39" s="30" t="s">
        <v>132</v>
      </c>
      <c r="G39" s="30">
        <v>6</v>
      </c>
      <c r="H39" s="30">
        <v>50</v>
      </c>
      <c r="I39" s="31">
        <f>VLOOKUP(F39,'[1]CREATIVE PAINTS'!$C$6:$J$307,8,FALSE)</f>
        <v>2.5099999999999998</v>
      </c>
      <c r="J39" s="31">
        <f t="shared" si="5"/>
        <v>48</v>
      </c>
      <c r="K39" s="31">
        <v>25</v>
      </c>
      <c r="L39" s="31">
        <f t="shared" si="4"/>
        <v>198.5</v>
      </c>
      <c r="M39" s="30"/>
      <c r="N39" s="35" t="s">
        <v>404</v>
      </c>
    </row>
    <row r="40" spans="1:14" s="7" customFormat="1" ht="14.45" customHeight="1">
      <c r="A40" s="33">
        <f t="shared" si="2"/>
        <v>36</v>
      </c>
      <c r="B40" s="30" t="s">
        <v>462</v>
      </c>
      <c r="C40" s="30" t="s">
        <v>470</v>
      </c>
      <c r="D40" s="30" t="s">
        <v>471</v>
      </c>
      <c r="E40" s="30" t="s">
        <v>22</v>
      </c>
      <c r="F40" s="30" t="s">
        <v>29</v>
      </c>
      <c r="G40" s="30">
        <v>7</v>
      </c>
      <c r="H40" s="30">
        <v>80</v>
      </c>
      <c r="I40" s="31">
        <f>VLOOKUP(F40,'[1]CREATIVE PAINTS'!$C$6:$J$307,8,FALSE)</f>
        <v>2.59</v>
      </c>
      <c r="J40" s="31">
        <f t="shared" si="5"/>
        <v>56</v>
      </c>
      <c r="K40" s="31">
        <v>25</v>
      </c>
      <c r="L40" s="31">
        <f t="shared" si="4"/>
        <v>288.2</v>
      </c>
      <c r="M40" s="30"/>
      <c r="N40" s="35" t="s">
        <v>427</v>
      </c>
    </row>
    <row r="41" spans="1:14" s="7" customFormat="1" ht="14.45" customHeight="1">
      <c r="A41" s="33">
        <f t="shared" si="2"/>
        <v>37</v>
      </c>
      <c r="B41" s="30" t="s">
        <v>462</v>
      </c>
      <c r="C41" s="30" t="s">
        <v>472</v>
      </c>
      <c r="D41" s="30" t="s">
        <v>473</v>
      </c>
      <c r="E41" s="30" t="s">
        <v>22</v>
      </c>
      <c r="F41" s="30" t="s">
        <v>474</v>
      </c>
      <c r="G41" s="30">
        <v>51</v>
      </c>
      <c r="H41" s="30">
        <v>720</v>
      </c>
      <c r="I41" s="31">
        <f>VLOOKUP(F41,'[1]CREATIVE PAINTS'!$C$6:$J$307,8,FALSE)</f>
        <v>4.5999999999999996</v>
      </c>
      <c r="J41" s="31">
        <f t="shared" si="5"/>
        <v>408</v>
      </c>
      <c r="K41" s="31">
        <v>25</v>
      </c>
      <c r="L41" s="31">
        <f t="shared" si="4"/>
        <v>3744.9999999999995</v>
      </c>
      <c r="M41" s="30"/>
      <c r="N41" s="35" t="s">
        <v>475</v>
      </c>
    </row>
    <row r="42" spans="1:14" s="7" customFormat="1" ht="14.45" customHeight="1">
      <c r="A42" s="33">
        <f t="shared" si="2"/>
        <v>38</v>
      </c>
      <c r="B42" s="30" t="s">
        <v>462</v>
      </c>
      <c r="C42" s="30" t="s">
        <v>476</v>
      </c>
      <c r="D42" s="30" t="s">
        <v>477</v>
      </c>
      <c r="E42" s="30" t="s">
        <v>22</v>
      </c>
      <c r="F42" s="30" t="s">
        <v>45</v>
      </c>
      <c r="G42" s="30">
        <v>24</v>
      </c>
      <c r="H42" s="30">
        <v>250</v>
      </c>
      <c r="I42" s="31">
        <f>VLOOKUP(F42,'[1]CREATIVE PAINTS'!$C$6:$J$307,8,FALSE)</f>
        <v>4.43</v>
      </c>
      <c r="J42" s="31">
        <f t="shared" si="5"/>
        <v>192</v>
      </c>
      <c r="K42" s="31">
        <v>25</v>
      </c>
      <c r="L42" s="31">
        <f t="shared" si="4"/>
        <v>1324.5</v>
      </c>
      <c r="M42" s="30"/>
      <c r="N42" s="35" t="s">
        <v>478</v>
      </c>
    </row>
    <row r="43" spans="1:14" s="7" customFormat="1" ht="14.45" customHeight="1">
      <c r="A43" s="33">
        <f t="shared" si="2"/>
        <v>39</v>
      </c>
      <c r="B43" s="30" t="s">
        <v>462</v>
      </c>
      <c r="C43" s="30" t="s">
        <v>479</v>
      </c>
      <c r="D43" s="30" t="s">
        <v>480</v>
      </c>
      <c r="E43" s="30" t="s">
        <v>22</v>
      </c>
      <c r="F43" s="30" t="s">
        <v>33</v>
      </c>
      <c r="G43" s="30">
        <v>10</v>
      </c>
      <c r="H43" s="30">
        <v>80</v>
      </c>
      <c r="I43" s="31">
        <f>VLOOKUP(F43,'[1]CREATIVE PAINTS'!$C$6:$J$307,8,FALSE)</f>
        <v>4.17</v>
      </c>
      <c r="J43" s="31">
        <f t="shared" si="5"/>
        <v>80</v>
      </c>
      <c r="K43" s="31">
        <v>25</v>
      </c>
      <c r="L43" s="31">
        <f t="shared" si="4"/>
        <v>438.6</v>
      </c>
      <c r="M43" s="30"/>
      <c r="N43" s="35" t="s">
        <v>481</v>
      </c>
    </row>
    <row r="44" spans="1:14" s="7" customFormat="1" ht="14.45" customHeight="1">
      <c r="A44" s="33">
        <f t="shared" si="2"/>
        <v>40</v>
      </c>
      <c r="B44" s="30" t="s">
        <v>482</v>
      </c>
      <c r="C44" s="30" t="s">
        <v>483</v>
      </c>
      <c r="D44" s="30" t="s">
        <v>484</v>
      </c>
      <c r="E44" s="30" t="s">
        <v>22</v>
      </c>
      <c r="F44" s="30" t="s">
        <v>194</v>
      </c>
      <c r="G44" s="30">
        <v>29</v>
      </c>
      <c r="H44" s="30">
        <v>430</v>
      </c>
      <c r="I44" s="31">
        <f>VLOOKUP(F44,'[1]CREATIVE PAINTS'!$C$6:$J$307,8,FALSE)</f>
        <v>4.43</v>
      </c>
      <c r="J44" s="31">
        <f t="shared" si="5"/>
        <v>232</v>
      </c>
      <c r="K44" s="31">
        <v>25</v>
      </c>
      <c r="L44" s="31">
        <f t="shared" si="4"/>
        <v>2161.8999999999996</v>
      </c>
      <c r="M44" s="30"/>
      <c r="N44" s="35" t="s">
        <v>395</v>
      </c>
    </row>
    <row r="45" spans="1:14" s="7" customFormat="1" ht="14.45" customHeight="1">
      <c r="A45" s="33">
        <f t="shared" si="2"/>
        <v>41</v>
      </c>
      <c r="B45" s="30" t="s">
        <v>482</v>
      </c>
      <c r="C45" s="30" t="s">
        <v>485</v>
      </c>
      <c r="D45" s="30" t="s">
        <v>486</v>
      </c>
      <c r="E45" s="30" t="s">
        <v>22</v>
      </c>
      <c r="F45" s="30" t="s">
        <v>487</v>
      </c>
      <c r="G45" s="30">
        <v>27</v>
      </c>
      <c r="H45" s="30">
        <v>60</v>
      </c>
      <c r="I45" s="31">
        <f>VLOOKUP(F45,'[1]CREATIVE PAINTS'!$C$6:$J$307,8,FALSE)</f>
        <v>3.05</v>
      </c>
      <c r="J45" s="31">
        <f t="shared" si="5"/>
        <v>216</v>
      </c>
      <c r="K45" s="31">
        <v>25</v>
      </c>
      <c r="L45" s="31">
        <f t="shared" si="4"/>
        <v>424</v>
      </c>
      <c r="M45" s="30"/>
      <c r="N45" s="35" t="s">
        <v>488</v>
      </c>
    </row>
    <row r="46" spans="1:14" s="7" customFormat="1" ht="14.45" customHeight="1">
      <c r="A46" s="33">
        <f t="shared" si="2"/>
        <v>42</v>
      </c>
      <c r="B46" s="30" t="s">
        <v>482</v>
      </c>
      <c r="C46" s="30" t="s">
        <v>489</v>
      </c>
      <c r="D46" s="30" t="s">
        <v>490</v>
      </c>
      <c r="E46" s="30" t="s">
        <v>22</v>
      </c>
      <c r="F46" s="30" t="s">
        <v>51</v>
      </c>
      <c r="G46" s="30">
        <v>17</v>
      </c>
      <c r="H46" s="30">
        <v>290</v>
      </c>
      <c r="I46" s="31">
        <f>VLOOKUP(F46,'[1]CREATIVE PAINTS'!$C$6:$J$307,8,FALSE)</f>
        <v>2.59</v>
      </c>
      <c r="J46" s="31">
        <f t="shared" si="5"/>
        <v>136</v>
      </c>
      <c r="K46" s="31">
        <v>25</v>
      </c>
      <c r="L46" s="31">
        <f t="shared" si="4"/>
        <v>912.09999999999991</v>
      </c>
      <c r="M46" s="30"/>
      <c r="N46" s="35" t="s">
        <v>491</v>
      </c>
    </row>
    <row r="47" spans="1:14" s="7" customFormat="1" ht="14.45" customHeight="1">
      <c r="A47" s="33">
        <f t="shared" si="2"/>
        <v>43</v>
      </c>
      <c r="B47" s="30" t="s">
        <v>492</v>
      </c>
      <c r="C47" s="30" t="s">
        <v>493</v>
      </c>
      <c r="D47" s="30" t="s">
        <v>494</v>
      </c>
      <c r="E47" s="30" t="s">
        <v>22</v>
      </c>
      <c r="F47" s="30" t="s">
        <v>29</v>
      </c>
      <c r="G47" s="30">
        <v>5</v>
      </c>
      <c r="H47" s="30">
        <v>130</v>
      </c>
      <c r="I47" s="31">
        <f>VLOOKUP(F47,'[1]CREATIVE PAINTS'!$C$6:$J$307,8,FALSE)</f>
        <v>2.59</v>
      </c>
      <c r="J47" s="31">
        <f t="shared" si="5"/>
        <v>40</v>
      </c>
      <c r="K47" s="31">
        <v>25</v>
      </c>
      <c r="L47" s="31">
        <f t="shared" si="4"/>
        <v>401.7</v>
      </c>
      <c r="M47" s="30"/>
      <c r="N47" s="35" t="s">
        <v>427</v>
      </c>
    </row>
    <row r="48" spans="1:14" s="7" customFormat="1" ht="14.45" customHeight="1">
      <c r="A48" s="33">
        <f t="shared" si="2"/>
        <v>44</v>
      </c>
      <c r="B48" s="30" t="s">
        <v>492</v>
      </c>
      <c r="C48" s="30" t="s">
        <v>495</v>
      </c>
      <c r="D48" s="30" t="s">
        <v>496</v>
      </c>
      <c r="E48" s="30" t="s">
        <v>22</v>
      </c>
      <c r="F48" s="30" t="s">
        <v>349</v>
      </c>
      <c r="G48" s="30">
        <v>3</v>
      </c>
      <c r="H48" s="30">
        <v>78</v>
      </c>
      <c r="I48" s="31">
        <f>VLOOKUP(F48,'[1]CREATIVE PAINTS'!$C$6:$J$307,8,FALSE)</f>
        <v>2.2999999999999998</v>
      </c>
      <c r="J48" s="31">
        <f t="shared" si="5"/>
        <v>24</v>
      </c>
      <c r="K48" s="31">
        <v>25</v>
      </c>
      <c r="L48" s="31">
        <f t="shared" si="4"/>
        <v>228.39999999999998</v>
      </c>
      <c r="M48" s="30"/>
      <c r="N48" s="35" t="s">
        <v>497</v>
      </c>
    </row>
    <row r="49" spans="1:14" s="7" customFormat="1" ht="14.45" customHeight="1">
      <c r="A49" s="33">
        <f t="shared" si="2"/>
        <v>45</v>
      </c>
      <c r="B49" s="30" t="s">
        <v>492</v>
      </c>
      <c r="C49" s="30" t="s">
        <v>498</v>
      </c>
      <c r="D49" s="30" t="s">
        <v>499</v>
      </c>
      <c r="E49" s="30" t="s">
        <v>22</v>
      </c>
      <c r="F49" s="30" t="s">
        <v>500</v>
      </c>
      <c r="G49" s="30">
        <v>27</v>
      </c>
      <c r="H49" s="30">
        <v>800</v>
      </c>
      <c r="I49" s="31">
        <f>VLOOKUP(F49,'[1]CREATIVE PAINTS'!$C$6:$J$307,8,FALSE)</f>
        <v>3.16</v>
      </c>
      <c r="J49" s="31">
        <f t="shared" si="5"/>
        <v>216</v>
      </c>
      <c r="K49" s="31">
        <v>25</v>
      </c>
      <c r="L49" s="31">
        <f t="shared" si="4"/>
        <v>2769</v>
      </c>
      <c r="M49" s="30"/>
      <c r="N49" s="35" t="s">
        <v>501</v>
      </c>
    </row>
    <row r="50" spans="1:14" s="7" customFormat="1" ht="14.45" customHeight="1">
      <c r="A50" s="33">
        <f t="shared" si="2"/>
        <v>46</v>
      </c>
      <c r="B50" s="30" t="s">
        <v>502</v>
      </c>
      <c r="C50" s="30" t="s">
        <v>503</v>
      </c>
      <c r="D50" s="30" t="s">
        <v>504</v>
      </c>
      <c r="E50" s="30" t="s">
        <v>22</v>
      </c>
      <c r="F50" s="30" t="s">
        <v>279</v>
      </c>
      <c r="G50" s="30">
        <v>15</v>
      </c>
      <c r="H50" s="30">
        <v>250</v>
      </c>
      <c r="I50" s="31">
        <f>VLOOKUP(F50,'[1]CREATIVE PAINTS'!$C$6:$J$307,8,FALSE)</f>
        <v>2.5099999999999998</v>
      </c>
      <c r="J50" s="31">
        <f t="shared" si="5"/>
        <v>120</v>
      </c>
      <c r="K50" s="31">
        <v>25</v>
      </c>
      <c r="L50" s="31">
        <f t="shared" si="4"/>
        <v>772.5</v>
      </c>
      <c r="M50" s="30"/>
      <c r="N50" s="35" t="s">
        <v>505</v>
      </c>
    </row>
    <row r="51" spans="1:14" s="7" customFormat="1" ht="14.45" customHeight="1">
      <c r="A51" s="33">
        <f t="shared" si="2"/>
        <v>47</v>
      </c>
      <c r="B51" s="30" t="s">
        <v>502</v>
      </c>
      <c r="C51" s="30" t="s">
        <v>506</v>
      </c>
      <c r="D51" s="30" t="s">
        <v>507</v>
      </c>
      <c r="E51" s="30" t="s">
        <v>22</v>
      </c>
      <c r="F51" s="30" t="s">
        <v>354</v>
      </c>
      <c r="G51" s="30">
        <v>15</v>
      </c>
      <c r="H51" s="30">
        <v>390</v>
      </c>
      <c r="I51" s="31">
        <f>VLOOKUP(F51,'[1]CREATIVE PAINTS'!$C$6:$J$307,8,FALSE)</f>
        <v>2.2999999999999998</v>
      </c>
      <c r="J51" s="31">
        <f t="shared" si="5"/>
        <v>120</v>
      </c>
      <c r="K51" s="31">
        <v>25</v>
      </c>
      <c r="L51" s="31">
        <f t="shared" si="4"/>
        <v>1042</v>
      </c>
      <c r="M51" s="30"/>
      <c r="N51" s="35" t="s">
        <v>438</v>
      </c>
    </row>
    <row r="52" spans="1:14" s="7" customFormat="1" ht="14.45" customHeight="1">
      <c r="A52" s="33">
        <f t="shared" si="2"/>
        <v>48</v>
      </c>
      <c r="B52" s="30" t="s">
        <v>502</v>
      </c>
      <c r="C52" s="30" t="s">
        <v>508</v>
      </c>
      <c r="D52" s="30" t="s">
        <v>509</v>
      </c>
      <c r="E52" s="30" t="s">
        <v>22</v>
      </c>
      <c r="F52" s="30" t="s">
        <v>510</v>
      </c>
      <c r="G52" s="30">
        <v>13</v>
      </c>
      <c r="H52" s="30">
        <v>150</v>
      </c>
      <c r="I52" s="31">
        <f>VLOOKUP(F52,'[1]CREATIVE PAINTS'!$C$6:$J$307,8,FALSE)</f>
        <v>2.2999999999999998</v>
      </c>
      <c r="J52" s="31">
        <f t="shared" si="5"/>
        <v>104</v>
      </c>
      <c r="K52" s="31">
        <v>25</v>
      </c>
      <c r="L52" s="31">
        <f t="shared" si="4"/>
        <v>474</v>
      </c>
      <c r="M52" s="30"/>
      <c r="N52" s="35" t="s">
        <v>511</v>
      </c>
    </row>
    <row r="53" spans="1:14" s="7" customFormat="1" ht="14.45" customHeight="1">
      <c r="A53" s="33">
        <f t="shared" si="2"/>
        <v>49</v>
      </c>
      <c r="B53" s="30" t="s">
        <v>502</v>
      </c>
      <c r="C53" s="30" t="s">
        <v>512</v>
      </c>
      <c r="D53" s="30" t="s">
        <v>513</v>
      </c>
      <c r="E53" s="30" t="s">
        <v>22</v>
      </c>
      <c r="F53" s="30" t="s">
        <v>51</v>
      </c>
      <c r="G53" s="30">
        <v>5</v>
      </c>
      <c r="H53" s="30">
        <v>65</v>
      </c>
      <c r="I53" s="31">
        <f>VLOOKUP(F53,'[1]CREATIVE PAINTS'!$C$6:$J$307,8,FALSE)</f>
        <v>2.59</v>
      </c>
      <c r="J53" s="31">
        <f t="shared" si="5"/>
        <v>40</v>
      </c>
      <c r="K53" s="31">
        <v>25</v>
      </c>
      <c r="L53" s="31">
        <f t="shared" si="4"/>
        <v>233.35</v>
      </c>
      <c r="M53" s="30"/>
      <c r="N53" s="35" t="s">
        <v>491</v>
      </c>
    </row>
    <row r="54" spans="1:14" s="7" customFormat="1" ht="14.45" customHeight="1">
      <c r="A54" s="33">
        <f t="shared" si="2"/>
        <v>50</v>
      </c>
      <c r="B54" s="30" t="s">
        <v>502</v>
      </c>
      <c r="C54" s="30" t="s">
        <v>514</v>
      </c>
      <c r="D54" s="30" t="s">
        <v>515</v>
      </c>
      <c r="E54" s="30" t="s">
        <v>22</v>
      </c>
      <c r="F54" s="36" t="s">
        <v>516</v>
      </c>
      <c r="G54" s="30">
        <v>14</v>
      </c>
      <c r="H54" s="30">
        <v>220</v>
      </c>
      <c r="I54" s="31">
        <f>VLOOKUP(F54,'[1]CREATIVE PAINTS'!$C$6:$J$307,8,FALSE)</f>
        <v>2.92</v>
      </c>
      <c r="J54" s="31">
        <f t="shared" si="5"/>
        <v>112</v>
      </c>
      <c r="K54" s="31">
        <v>25</v>
      </c>
      <c r="L54" s="31">
        <f t="shared" si="4"/>
        <v>779.4</v>
      </c>
      <c r="M54" s="30"/>
      <c r="N54" s="35" t="s">
        <v>517</v>
      </c>
    </row>
    <row r="55" spans="1:14" s="7" customFormat="1" ht="14.45" customHeight="1">
      <c r="A55" s="33">
        <f t="shared" si="2"/>
        <v>51</v>
      </c>
      <c r="B55" s="30" t="s">
        <v>518</v>
      </c>
      <c r="C55" s="30" t="s">
        <v>519</v>
      </c>
      <c r="D55" s="30" t="s">
        <v>520</v>
      </c>
      <c r="E55" s="30" t="s">
        <v>22</v>
      </c>
      <c r="F55" s="30" t="s">
        <v>521</v>
      </c>
      <c r="G55" s="30">
        <v>21</v>
      </c>
      <c r="H55" s="30">
        <v>120</v>
      </c>
      <c r="I55" s="31">
        <f>VLOOKUP(F55,'[1]CREATIVE PAINTS'!$C$6:$J$307,8,FALSE)</f>
        <v>3.05</v>
      </c>
      <c r="J55" s="31">
        <f t="shared" si="5"/>
        <v>168</v>
      </c>
      <c r="K55" s="31">
        <v>25</v>
      </c>
      <c r="L55" s="31">
        <f t="shared" si="4"/>
        <v>559</v>
      </c>
      <c r="M55" s="30"/>
      <c r="N55" s="35" t="s">
        <v>488</v>
      </c>
    </row>
    <row r="56" spans="1:14" s="7" customFormat="1" ht="14.45" customHeight="1">
      <c r="A56" s="33">
        <f t="shared" si="2"/>
        <v>52</v>
      </c>
      <c r="B56" s="30" t="s">
        <v>518</v>
      </c>
      <c r="C56" s="30" t="s">
        <v>522</v>
      </c>
      <c r="D56" s="30" t="s">
        <v>523</v>
      </c>
      <c r="E56" s="30" t="s">
        <v>22</v>
      </c>
      <c r="F56" s="30" t="s">
        <v>204</v>
      </c>
      <c r="G56" s="30">
        <v>7</v>
      </c>
      <c r="H56" s="30">
        <v>80</v>
      </c>
      <c r="I56" s="31">
        <f>VLOOKUP(F56,'[1]CREATIVE PAINTS'!$C$6:$J$307,8,FALSE)</f>
        <v>2.2999999999999998</v>
      </c>
      <c r="J56" s="31">
        <f t="shared" si="5"/>
        <v>56</v>
      </c>
      <c r="K56" s="31">
        <v>25</v>
      </c>
      <c r="L56" s="31">
        <f t="shared" si="4"/>
        <v>265</v>
      </c>
      <c r="M56" s="30"/>
      <c r="N56" s="35" t="s">
        <v>524</v>
      </c>
    </row>
    <row r="57" spans="1:14" s="7" customFormat="1" ht="14.45" customHeight="1">
      <c r="A57" s="33">
        <f t="shared" si="2"/>
        <v>53</v>
      </c>
      <c r="B57" s="30" t="s">
        <v>518</v>
      </c>
      <c r="C57" s="30" t="s">
        <v>525</v>
      </c>
      <c r="D57" s="30" t="s">
        <v>526</v>
      </c>
      <c r="E57" s="30" t="s">
        <v>22</v>
      </c>
      <c r="F57" s="30" t="s">
        <v>43</v>
      </c>
      <c r="G57" s="30">
        <v>20</v>
      </c>
      <c r="H57" s="30">
        <v>220</v>
      </c>
      <c r="I57" s="31">
        <f>VLOOKUP(F57,'[1]CREATIVE PAINTS'!$C$6:$J$307,8,FALSE)</f>
        <v>3.8</v>
      </c>
      <c r="J57" s="31">
        <f t="shared" si="5"/>
        <v>160</v>
      </c>
      <c r="K57" s="31">
        <v>25</v>
      </c>
      <c r="L57" s="31">
        <f t="shared" si="4"/>
        <v>1021</v>
      </c>
      <c r="M57" s="30"/>
      <c r="N57" s="35" t="s">
        <v>443</v>
      </c>
    </row>
    <row r="58" spans="1:14" s="7" customFormat="1" ht="14.45" customHeight="1">
      <c r="A58" s="33">
        <f t="shared" si="2"/>
        <v>54</v>
      </c>
      <c r="B58" s="30" t="s">
        <v>527</v>
      </c>
      <c r="C58" s="30" t="s">
        <v>528</v>
      </c>
      <c r="D58" s="30" t="s">
        <v>529</v>
      </c>
      <c r="E58" s="30" t="s">
        <v>22</v>
      </c>
      <c r="F58" s="30" t="s">
        <v>530</v>
      </c>
      <c r="G58" s="30">
        <v>25</v>
      </c>
      <c r="H58" s="30">
        <v>390</v>
      </c>
      <c r="I58" s="31">
        <f>VLOOKUP(F58,'[1]CREATIVE PAINTS'!$C$6:$J$307,8,FALSE)</f>
        <v>2.91</v>
      </c>
      <c r="J58" s="31">
        <f t="shared" si="5"/>
        <v>200</v>
      </c>
      <c r="K58" s="31">
        <v>25</v>
      </c>
      <c r="L58" s="31">
        <f t="shared" si="4"/>
        <v>1359.9</v>
      </c>
      <c r="M58" s="30"/>
      <c r="N58" s="35" t="s">
        <v>531</v>
      </c>
    </row>
    <row r="59" spans="1:14" s="7" customFormat="1" ht="14.45" customHeight="1">
      <c r="A59" s="33">
        <f t="shared" si="2"/>
        <v>55</v>
      </c>
      <c r="B59" s="30" t="s">
        <v>527</v>
      </c>
      <c r="C59" s="30" t="s">
        <v>532</v>
      </c>
      <c r="D59" s="30" t="s">
        <v>533</v>
      </c>
      <c r="E59" s="30" t="s">
        <v>22</v>
      </c>
      <c r="F59" s="30" t="s">
        <v>349</v>
      </c>
      <c r="G59" s="30">
        <v>6</v>
      </c>
      <c r="H59" s="30">
        <v>47</v>
      </c>
      <c r="I59" s="31">
        <f>VLOOKUP(F59,'[1]CREATIVE PAINTS'!$C$6:$J$307,8,FALSE)</f>
        <v>2.2999999999999998</v>
      </c>
      <c r="J59" s="31">
        <f t="shared" si="5"/>
        <v>48</v>
      </c>
      <c r="K59" s="31">
        <v>25</v>
      </c>
      <c r="L59" s="31">
        <f>50*I59+J59+K59</f>
        <v>188</v>
      </c>
      <c r="M59" s="30"/>
      <c r="N59" s="35" t="s">
        <v>534</v>
      </c>
    </row>
    <row r="60" spans="1:14" s="7" customFormat="1" ht="14.45" customHeight="1">
      <c r="A60" s="33">
        <f t="shared" si="2"/>
        <v>56</v>
      </c>
      <c r="B60" s="30" t="s">
        <v>535</v>
      </c>
      <c r="C60" s="30" t="s">
        <v>536</v>
      </c>
      <c r="D60" s="30" t="s">
        <v>537</v>
      </c>
      <c r="E60" s="30" t="s">
        <v>22</v>
      </c>
      <c r="F60" s="30" t="s">
        <v>315</v>
      </c>
      <c r="G60" s="30">
        <v>37</v>
      </c>
      <c r="H60" s="30">
        <v>130</v>
      </c>
      <c r="I60" s="31">
        <f>VLOOKUP(F60,'[1]CREATIVE PAINTS'!$C$6:$J$307,8,FALSE)</f>
        <v>2.76</v>
      </c>
      <c r="J60" s="31">
        <f t="shared" si="5"/>
        <v>296</v>
      </c>
      <c r="K60" s="31">
        <v>25</v>
      </c>
      <c r="L60" s="31">
        <f>H60*I60+J60+K60</f>
        <v>679.8</v>
      </c>
      <c r="M60" s="30"/>
      <c r="N60" s="35" t="s">
        <v>538</v>
      </c>
    </row>
    <row r="61" spans="1:14" s="7" customFormat="1" ht="14.45" customHeight="1">
      <c r="A61" s="33">
        <f t="shared" si="2"/>
        <v>57</v>
      </c>
      <c r="B61" s="30" t="s">
        <v>535</v>
      </c>
      <c r="C61" s="30" t="s">
        <v>539</v>
      </c>
      <c r="D61" s="30" t="s">
        <v>540</v>
      </c>
      <c r="E61" s="30" t="s">
        <v>22</v>
      </c>
      <c r="F61" s="30" t="s">
        <v>355</v>
      </c>
      <c r="G61" s="30">
        <v>36</v>
      </c>
      <c r="H61" s="30">
        <v>500</v>
      </c>
      <c r="I61" s="31">
        <f>VLOOKUP(F61,'[1]CREATIVE PAINTS'!$C$6:$J$307,8,FALSE)</f>
        <v>2.2999999999999998</v>
      </c>
      <c r="J61" s="31">
        <f t="shared" si="5"/>
        <v>288</v>
      </c>
      <c r="K61" s="31">
        <v>25</v>
      </c>
      <c r="L61" s="31">
        <f>H61*I61+J61+K61</f>
        <v>1463</v>
      </c>
      <c r="M61" s="30"/>
      <c r="N61" s="35" t="s">
        <v>541</v>
      </c>
    </row>
    <row r="62" spans="1:14" s="7" customFormat="1" ht="14.45" customHeight="1">
      <c r="A62" s="33">
        <f t="shared" si="2"/>
        <v>58</v>
      </c>
      <c r="B62" s="30" t="s">
        <v>542</v>
      </c>
      <c r="C62" s="30" t="s">
        <v>543</v>
      </c>
      <c r="D62" s="30" t="s">
        <v>544</v>
      </c>
      <c r="E62" s="30" t="s">
        <v>22</v>
      </c>
      <c r="F62" s="30" t="s">
        <v>30</v>
      </c>
      <c r="G62" s="30">
        <v>13</v>
      </c>
      <c r="H62" s="30">
        <v>200</v>
      </c>
      <c r="I62" s="31">
        <f>VLOOKUP(F62,'[1]CREATIVE PAINTS'!$C$6:$J$307,8,FALSE)</f>
        <v>2.2999999999999998</v>
      </c>
      <c r="J62" s="31">
        <f t="shared" si="5"/>
        <v>104</v>
      </c>
      <c r="K62" s="31">
        <v>25</v>
      </c>
      <c r="L62" s="31">
        <f>H62*I62+J62+K62</f>
        <v>589</v>
      </c>
      <c r="M62" s="30"/>
      <c r="N62" s="35" t="s">
        <v>545</v>
      </c>
    </row>
    <row r="63" spans="1:14" s="7" customFormat="1" ht="14.45" customHeight="1">
      <c r="A63" s="33">
        <f t="shared" si="2"/>
        <v>59</v>
      </c>
      <c r="B63" s="30" t="s">
        <v>542</v>
      </c>
      <c r="C63" s="30" t="s">
        <v>546</v>
      </c>
      <c r="D63" s="30" t="s">
        <v>547</v>
      </c>
      <c r="E63" s="30" t="s">
        <v>22</v>
      </c>
      <c r="F63" s="30" t="s">
        <v>351</v>
      </c>
      <c r="G63" s="30">
        <v>20</v>
      </c>
      <c r="H63" s="30">
        <v>400</v>
      </c>
      <c r="I63" s="31">
        <f>VLOOKUP(F63,'[1]CREATIVE PAINTS'!$C$6:$J$307,8,FALSE)</f>
        <v>3.16</v>
      </c>
      <c r="J63" s="31">
        <f t="shared" si="5"/>
        <v>160</v>
      </c>
      <c r="K63" s="31">
        <v>25</v>
      </c>
      <c r="L63" s="31">
        <f>H63*I63+J63+K63</f>
        <v>1449</v>
      </c>
      <c r="M63" s="30"/>
      <c r="N63" s="35" t="s">
        <v>548</v>
      </c>
    </row>
    <row r="64" spans="1:14" s="7" customFormat="1" ht="14.45" customHeight="1">
      <c r="A64" s="33">
        <f t="shared" si="2"/>
        <v>60</v>
      </c>
      <c r="B64" s="30" t="s">
        <v>549</v>
      </c>
      <c r="C64" s="30" t="s">
        <v>550</v>
      </c>
      <c r="D64" s="30" t="s">
        <v>551</v>
      </c>
      <c r="E64" s="30" t="s">
        <v>22</v>
      </c>
      <c r="F64" s="30" t="s">
        <v>132</v>
      </c>
      <c r="G64" s="30">
        <v>42</v>
      </c>
      <c r="H64" s="30">
        <v>520</v>
      </c>
      <c r="I64" s="31">
        <f>VLOOKUP(F64,'[1]CREATIVE PAINTS'!$C$6:$J$307,8,FALSE)</f>
        <v>2.5099999999999998</v>
      </c>
      <c r="J64" s="31">
        <f t="shared" si="5"/>
        <v>336</v>
      </c>
      <c r="K64" s="31">
        <v>25</v>
      </c>
      <c r="L64" s="31">
        <f>H64*I64+J64+K64</f>
        <v>1666.1999999999998</v>
      </c>
      <c r="M64" s="30"/>
      <c r="N64" s="35" t="s">
        <v>404</v>
      </c>
    </row>
    <row r="65" spans="1:14" s="7" customFormat="1" ht="14.45" customHeight="1">
      <c r="A65" s="33">
        <f t="shared" si="2"/>
        <v>61</v>
      </c>
      <c r="B65" s="30" t="s">
        <v>549</v>
      </c>
      <c r="C65" s="30" t="s">
        <v>552</v>
      </c>
      <c r="D65" s="30" t="s">
        <v>553</v>
      </c>
      <c r="E65" s="30" t="s">
        <v>22</v>
      </c>
      <c r="F65" s="37" t="s">
        <v>359</v>
      </c>
      <c r="G65" s="30">
        <v>11</v>
      </c>
      <c r="H65" s="30">
        <v>40</v>
      </c>
      <c r="I65" s="31">
        <f>VLOOKUP(F65,'[1]CREATIVE PAINTS'!$C$6:$J$307,8,FALSE)</f>
        <v>2.2999999999999998</v>
      </c>
      <c r="J65" s="31">
        <f t="shared" si="5"/>
        <v>88</v>
      </c>
      <c r="K65" s="31">
        <v>25</v>
      </c>
      <c r="L65" s="31">
        <f>50*I65+J65+K65</f>
        <v>228</v>
      </c>
      <c r="M65" s="30"/>
      <c r="N65" s="35" t="s">
        <v>554</v>
      </c>
    </row>
    <row r="66" spans="1:14" s="7" customFormat="1" ht="14.45" customHeight="1">
      <c r="A66" s="33">
        <f t="shared" si="2"/>
        <v>62</v>
      </c>
      <c r="B66" s="30" t="s">
        <v>549</v>
      </c>
      <c r="C66" s="30" t="s">
        <v>555</v>
      </c>
      <c r="D66" s="30" t="s">
        <v>556</v>
      </c>
      <c r="E66" s="30" t="s">
        <v>22</v>
      </c>
      <c r="F66" s="30" t="s">
        <v>0</v>
      </c>
      <c r="G66" s="30">
        <v>12</v>
      </c>
      <c r="H66" s="30">
        <v>60</v>
      </c>
      <c r="I66" s="31">
        <f>VLOOKUP(F66,'[1]CREATIVE PAINTS'!$C$6:$J$307,8,FALSE)</f>
        <v>2.2999999999999998</v>
      </c>
      <c r="J66" s="31">
        <f t="shared" si="5"/>
        <v>96</v>
      </c>
      <c r="K66" s="31">
        <v>25</v>
      </c>
      <c r="L66" s="31">
        <f t="shared" ref="L66:L76" si="6">H66*I66+J66+K66</f>
        <v>259</v>
      </c>
      <c r="M66" s="30"/>
      <c r="N66" s="35" t="s">
        <v>10</v>
      </c>
    </row>
    <row r="67" spans="1:14" s="7" customFormat="1" ht="14.45" customHeight="1">
      <c r="A67" s="33">
        <f t="shared" si="2"/>
        <v>63</v>
      </c>
      <c r="B67" s="30" t="s">
        <v>557</v>
      </c>
      <c r="C67" s="30" t="s">
        <v>558</v>
      </c>
      <c r="D67" s="30" t="s">
        <v>559</v>
      </c>
      <c r="E67" s="30" t="s">
        <v>22</v>
      </c>
      <c r="F67" s="30" t="s">
        <v>358</v>
      </c>
      <c r="G67" s="30">
        <v>35</v>
      </c>
      <c r="H67" s="30">
        <v>400</v>
      </c>
      <c r="I67" s="31">
        <f>VLOOKUP(F67,'[1]CREATIVE PAINTS'!$C$6:$J$307,8,FALSE)</f>
        <v>2.78</v>
      </c>
      <c r="J67" s="31">
        <f t="shared" si="5"/>
        <v>280</v>
      </c>
      <c r="K67" s="31">
        <v>25</v>
      </c>
      <c r="L67" s="31">
        <f t="shared" si="6"/>
        <v>1417</v>
      </c>
      <c r="M67" s="30"/>
      <c r="N67" s="35" t="s">
        <v>560</v>
      </c>
    </row>
    <row r="68" spans="1:14" s="7" customFormat="1" ht="14.45" customHeight="1">
      <c r="A68" s="33">
        <f t="shared" si="2"/>
        <v>64</v>
      </c>
      <c r="B68" s="30" t="s">
        <v>557</v>
      </c>
      <c r="C68" s="30" t="s">
        <v>561</v>
      </c>
      <c r="D68" s="30" t="s">
        <v>562</v>
      </c>
      <c r="E68" s="30" t="s">
        <v>22</v>
      </c>
      <c r="F68" s="30" t="s">
        <v>563</v>
      </c>
      <c r="G68" s="30">
        <v>26</v>
      </c>
      <c r="H68" s="30">
        <v>500</v>
      </c>
      <c r="I68" s="31">
        <f>VLOOKUP(F68,'[1]CREATIVE PAINTS'!$C$6:$J$307,8,FALSE)</f>
        <v>2.2999999999999998</v>
      </c>
      <c r="J68" s="31">
        <f t="shared" si="5"/>
        <v>208</v>
      </c>
      <c r="K68" s="31">
        <v>25</v>
      </c>
      <c r="L68" s="31">
        <f t="shared" si="6"/>
        <v>1383</v>
      </c>
      <c r="M68" s="30"/>
      <c r="N68" s="35" t="s">
        <v>564</v>
      </c>
    </row>
    <row r="69" spans="1:14" s="7" customFormat="1" ht="14.45" customHeight="1">
      <c r="A69" s="33">
        <f t="shared" si="2"/>
        <v>65</v>
      </c>
      <c r="B69" s="30" t="s">
        <v>557</v>
      </c>
      <c r="C69" s="30" t="s">
        <v>565</v>
      </c>
      <c r="D69" s="30" t="s">
        <v>566</v>
      </c>
      <c r="E69" s="30" t="s">
        <v>22</v>
      </c>
      <c r="F69" s="30" t="s">
        <v>45</v>
      </c>
      <c r="G69" s="30">
        <v>22</v>
      </c>
      <c r="H69" s="30">
        <v>160</v>
      </c>
      <c r="I69" s="31">
        <f>VLOOKUP(F69,'[1]CREATIVE PAINTS'!$C$6:$J$307,8,FALSE)</f>
        <v>4.43</v>
      </c>
      <c r="J69" s="31">
        <f t="shared" ref="J69:J76" si="7">G69*8</f>
        <v>176</v>
      </c>
      <c r="K69" s="31">
        <v>25</v>
      </c>
      <c r="L69" s="31">
        <f t="shared" si="6"/>
        <v>909.8</v>
      </c>
      <c r="M69" s="30"/>
      <c r="N69" s="35" t="s">
        <v>478</v>
      </c>
    </row>
    <row r="70" spans="1:14" s="7" customFormat="1" ht="14.45" customHeight="1">
      <c r="A70" s="33">
        <f t="shared" si="2"/>
        <v>66</v>
      </c>
      <c r="B70" s="30" t="s">
        <v>557</v>
      </c>
      <c r="C70" s="30" t="s">
        <v>567</v>
      </c>
      <c r="D70" s="30" t="s">
        <v>568</v>
      </c>
      <c r="E70" s="30" t="s">
        <v>22</v>
      </c>
      <c r="F70" s="30" t="s">
        <v>569</v>
      </c>
      <c r="G70" s="30">
        <v>48</v>
      </c>
      <c r="H70" s="30">
        <v>680</v>
      </c>
      <c r="I70" s="31">
        <f>VLOOKUP(F70,'[1]CREATIVE PAINTS'!$C$6:$J$307,8,FALSE)</f>
        <v>2.91</v>
      </c>
      <c r="J70" s="31">
        <f t="shared" si="7"/>
        <v>384</v>
      </c>
      <c r="K70" s="31">
        <v>25</v>
      </c>
      <c r="L70" s="31">
        <f t="shared" si="6"/>
        <v>2387.8000000000002</v>
      </c>
      <c r="M70" s="30"/>
      <c r="N70" s="35" t="s">
        <v>570</v>
      </c>
    </row>
    <row r="71" spans="1:14" s="7" customFormat="1" ht="14.45" customHeight="1">
      <c r="A71" s="33">
        <f t="shared" ref="A71:A76" si="8">A70+1</f>
        <v>67</v>
      </c>
      <c r="B71" s="30" t="s">
        <v>571</v>
      </c>
      <c r="C71" s="30" t="s">
        <v>572</v>
      </c>
      <c r="D71" s="30" t="s">
        <v>573</v>
      </c>
      <c r="E71" s="30" t="s">
        <v>22</v>
      </c>
      <c r="F71" s="30" t="s">
        <v>360</v>
      </c>
      <c r="G71" s="30">
        <v>12</v>
      </c>
      <c r="H71" s="30">
        <v>300</v>
      </c>
      <c r="I71" s="31">
        <f>VLOOKUP(F71,'[1]CREATIVE PAINTS'!$C$6:$J$307,8,FALSE)</f>
        <v>3.2199999999999998</v>
      </c>
      <c r="J71" s="31">
        <f t="shared" si="7"/>
        <v>96</v>
      </c>
      <c r="K71" s="31">
        <v>25</v>
      </c>
      <c r="L71" s="31">
        <f t="shared" si="6"/>
        <v>1087</v>
      </c>
      <c r="M71" s="30"/>
      <c r="N71" s="35" t="s">
        <v>574</v>
      </c>
    </row>
    <row r="72" spans="1:14" s="7" customFormat="1" ht="14.45" customHeight="1">
      <c r="A72" s="33">
        <f t="shared" si="8"/>
        <v>68</v>
      </c>
      <c r="B72" s="30" t="s">
        <v>571</v>
      </c>
      <c r="C72" s="30" t="s">
        <v>575</v>
      </c>
      <c r="D72" s="30" t="s">
        <v>576</v>
      </c>
      <c r="E72" s="30" t="s">
        <v>22</v>
      </c>
      <c r="F72" s="30" t="s">
        <v>349</v>
      </c>
      <c r="G72" s="30">
        <v>3</v>
      </c>
      <c r="H72" s="30">
        <v>70</v>
      </c>
      <c r="I72" s="31">
        <f>VLOOKUP(F72,'[1]CREATIVE PAINTS'!$C$6:$J$307,8,FALSE)</f>
        <v>2.2999999999999998</v>
      </c>
      <c r="J72" s="31">
        <f t="shared" si="7"/>
        <v>24</v>
      </c>
      <c r="K72" s="31">
        <v>25</v>
      </c>
      <c r="L72" s="31">
        <f t="shared" si="6"/>
        <v>210</v>
      </c>
      <c r="M72" s="30"/>
      <c r="N72" s="35" t="s">
        <v>534</v>
      </c>
    </row>
    <row r="73" spans="1:14" s="7" customFormat="1" ht="14.45" customHeight="1">
      <c r="A73" s="33">
        <f t="shared" si="8"/>
        <v>69</v>
      </c>
      <c r="B73" s="30" t="s">
        <v>571</v>
      </c>
      <c r="C73" s="30" t="s">
        <v>577</v>
      </c>
      <c r="D73" s="30" t="s">
        <v>578</v>
      </c>
      <c r="E73" s="30" t="s">
        <v>22</v>
      </c>
      <c r="F73" s="30" t="s">
        <v>279</v>
      </c>
      <c r="G73" s="30">
        <v>17</v>
      </c>
      <c r="H73" s="30">
        <v>290</v>
      </c>
      <c r="I73" s="31">
        <f>VLOOKUP(F73,'[1]CREATIVE PAINTS'!$C$6:$J$307,8,FALSE)</f>
        <v>2.5099999999999998</v>
      </c>
      <c r="J73" s="31">
        <f t="shared" si="7"/>
        <v>136</v>
      </c>
      <c r="K73" s="31">
        <v>25</v>
      </c>
      <c r="L73" s="31">
        <f t="shared" si="6"/>
        <v>888.9</v>
      </c>
      <c r="M73" s="30"/>
      <c r="N73" s="35" t="s">
        <v>579</v>
      </c>
    </row>
    <row r="74" spans="1:14" s="7" customFormat="1" ht="14.45" customHeight="1">
      <c r="A74" s="33">
        <f t="shared" si="8"/>
        <v>70</v>
      </c>
      <c r="B74" s="30" t="s">
        <v>571</v>
      </c>
      <c r="C74" s="30" t="s">
        <v>580</v>
      </c>
      <c r="D74" s="30" t="s">
        <v>581</v>
      </c>
      <c r="E74" s="30" t="s">
        <v>22</v>
      </c>
      <c r="F74" s="30" t="s">
        <v>24</v>
      </c>
      <c r="G74" s="30">
        <v>66</v>
      </c>
      <c r="H74" s="30">
        <v>800</v>
      </c>
      <c r="I74" s="31">
        <f>VLOOKUP(F74,'[1]CREATIVE PAINTS'!$C$6:$J$307,8,FALSE)</f>
        <v>5.0599999999999996</v>
      </c>
      <c r="J74" s="31">
        <f t="shared" si="7"/>
        <v>528</v>
      </c>
      <c r="K74" s="31">
        <v>25</v>
      </c>
      <c r="L74" s="31">
        <f t="shared" si="6"/>
        <v>4601</v>
      </c>
      <c r="M74" s="30"/>
      <c r="N74" s="35" t="s">
        <v>582</v>
      </c>
    </row>
    <row r="75" spans="1:14" s="7" customFormat="1" ht="14.45" customHeight="1">
      <c r="A75" s="33">
        <f t="shared" si="8"/>
        <v>71</v>
      </c>
      <c r="B75" s="30" t="s">
        <v>571</v>
      </c>
      <c r="C75" s="30" t="s">
        <v>583</v>
      </c>
      <c r="D75" s="30" t="s">
        <v>584</v>
      </c>
      <c r="E75" s="30" t="s">
        <v>22</v>
      </c>
      <c r="F75" s="30" t="s">
        <v>24</v>
      </c>
      <c r="G75" s="30">
        <v>79</v>
      </c>
      <c r="H75" s="30">
        <v>600</v>
      </c>
      <c r="I75" s="31">
        <f>VLOOKUP(F75,'[1]CREATIVE PAINTS'!$C$6:$J$307,8,FALSE)</f>
        <v>5.0599999999999996</v>
      </c>
      <c r="J75" s="31">
        <f t="shared" si="7"/>
        <v>632</v>
      </c>
      <c r="K75" s="31">
        <v>25</v>
      </c>
      <c r="L75" s="31">
        <f t="shared" si="6"/>
        <v>3692.9999999999995</v>
      </c>
      <c r="M75" s="30"/>
      <c r="N75" s="35" t="s">
        <v>582</v>
      </c>
    </row>
    <row r="76" spans="1:14" s="7" customFormat="1" ht="14.45" customHeight="1">
      <c r="A76" s="33">
        <f t="shared" si="8"/>
        <v>72</v>
      </c>
      <c r="B76" s="30" t="s">
        <v>571</v>
      </c>
      <c r="C76" s="30" t="s">
        <v>585</v>
      </c>
      <c r="D76" s="30" t="s">
        <v>586</v>
      </c>
      <c r="E76" s="30" t="s">
        <v>22</v>
      </c>
      <c r="F76" s="30" t="s">
        <v>40</v>
      </c>
      <c r="G76" s="30">
        <v>100</v>
      </c>
      <c r="H76" s="30">
        <v>1850</v>
      </c>
      <c r="I76" s="31">
        <f>VLOOKUP(F76,'[1]CREATIVE PAINTS'!$C$6:$J$307,8,FALSE)</f>
        <v>5.18</v>
      </c>
      <c r="J76" s="31">
        <f t="shared" si="7"/>
        <v>800</v>
      </c>
      <c r="K76" s="31">
        <v>25</v>
      </c>
      <c r="L76" s="31">
        <f t="shared" si="6"/>
        <v>10408</v>
      </c>
      <c r="M76" s="30"/>
      <c r="N76" s="35" t="s">
        <v>587</v>
      </c>
    </row>
    <row r="77" spans="1:14" s="7" customFormat="1" ht="14.45" customHeight="1">
      <c r="A77" s="56" t="s">
        <v>588</v>
      </c>
      <c r="B77" s="57"/>
      <c r="C77" s="57"/>
      <c r="D77" s="57"/>
      <c r="E77" s="57"/>
      <c r="F77" s="57"/>
      <c r="G77" s="57"/>
      <c r="H77" s="57"/>
      <c r="I77" s="57"/>
      <c r="J77" s="57"/>
      <c r="K77" s="58"/>
      <c r="L77" s="38">
        <f>ROUND(SUM(L5:L76),0)</f>
        <v>90119</v>
      </c>
      <c r="M77" s="39"/>
      <c r="N77" s="39"/>
    </row>
    <row r="78" spans="1:14" s="7" customFormat="1" ht="14.45" customHeight="1" thickBot="1">
      <c r="A78"/>
      <c r="B78"/>
      <c r="C78"/>
      <c r="D78"/>
      <c r="E78"/>
      <c r="F78"/>
      <c r="G78" s="13">
        <f>SUM(G5:G76)</f>
        <v>1691</v>
      </c>
      <c r="H78" s="13">
        <f>SUM(H5:H76)</f>
        <v>21585</v>
      </c>
      <c r="I78"/>
      <c r="J78"/>
      <c r="K78"/>
      <c r="L78"/>
      <c r="M78"/>
      <c r="N78"/>
    </row>
    <row r="79" spans="1:14" s="9" customFormat="1" ht="36.75" customHeight="1" thickBot="1">
      <c r="A79" s="53" t="s">
        <v>347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5"/>
    </row>
    <row r="80" spans="1:14" s="10" customFormat="1" ht="50.25" customHeight="1" thickBot="1">
      <c r="A80" s="40" t="s">
        <v>20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2"/>
    </row>
    <row r="81" spans="6:6" ht="14.1" customHeight="1"/>
    <row r="85" spans="6:6">
      <c r="F85" s="10"/>
    </row>
  </sheetData>
  <sortState ref="B5:N75">
    <sortCondition ref="B5:B75"/>
    <sortCondition ref="C5:C75"/>
  </sortState>
  <mergeCells count="7">
    <mergeCell ref="A80:L80"/>
    <mergeCell ref="A3:F3"/>
    <mergeCell ref="A2:F2"/>
    <mergeCell ref="G2:L2"/>
    <mergeCell ref="G3:L3"/>
    <mergeCell ref="A79:L79"/>
    <mergeCell ref="A77:K77"/>
  </mergeCells>
  <conditionalFormatting sqref="F65">
    <cfRule type="duplicateValues" dxfId="4" priority="2"/>
  </conditionalFormatting>
  <conditionalFormatting sqref="F65">
    <cfRule type="duplicateValues" dxfId="3" priority="1"/>
  </conditionalFormatting>
  <conditionalFormatting sqref="F65">
    <cfRule type="duplicateValues" dxfId="2" priority="3"/>
  </conditionalFormatting>
  <conditionalFormatting sqref="F65">
    <cfRule type="duplicateValues" dxfId="1" priority="4"/>
  </conditionalFormatting>
  <pageMargins left="0.27559055118110237" right="0.11811023622047245" top="0.39370078740157483" bottom="0.47244094488188981" header="0.19685039370078741" footer="0.23622047244094491"/>
  <pageSetup scale="87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44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338</v>
      </c>
      <c r="K1" s="22" t="s">
        <v>339</v>
      </c>
      <c r="L1" s="22" t="s">
        <v>9</v>
      </c>
    </row>
    <row r="2" spans="1:12">
      <c r="A2" s="23">
        <v>1</v>
      </c>
      <c r="B2" s="24" t="s">
        <v>55</v>
      </c>
      <c r="C2" s="24" t="s">
        <v>56</v>
      </c>
      <c r="D2" s="24" t="s">
        <v>57</v>
      </c>
      <c r="E2" s="25" t="s">
        <v>22</v>
      </c>
      <c r="F2" s="24" t="s">
        <v>36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55</v>
      </c>
      <c r="C3" s="24" t="s">
        <v>58</v>
      </c>
      <c r="D3" s="24" t="s">
        <v>59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55</v>
      </c>
      <c r="C4" s="24" t="s">
        <v>60</v>
      </c>
      <c r="D4" s="24" t="s">
        <v>61</v>
      </c>
      <c r="E4" s="25" t="s">
        <v>22</v>
      </c>
      <c r="F4" s="24" t="s">
        <v>62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55</v>
      </c>
      <c r="C5" s="24" t="s">
        <v>63</v>
      </c>
      <c r="D5" s="24" t="s">
        <v>64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55</v>
      </c>
      <c r="C6" s="24" t="s">
        <v>65</v>
      </c>
      <c r="D6" s="24" t="s">
        <v>66</v>
      </c>
      <c r="E6" s="25" t="s">
        <v>22</v>
      </c>
      <c r="F6" s="24" t="s">
        <v>34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55</v>
      </c>
      <c r="C7" s="24" t="s">
        <v>67</v>
      </c>
      <c r="D7" s="24" t="s">
        <v>68</v>
      </c>
      <c r="E7" s="25" t="s">
        <v>22</v>
      </c>
      <c r="F7" s="24" t="s">
        <v>36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55</v>
      </c>
      <c r="C8" s="24" t="s">
        <v>69</v>
      </c>
      <c r="D8" s="24" t="s">
        <v>70</v>
      </c>
      <c r="E8" s="25" t="s">
        <v>22</v>
      </c>
      <c r="F8" s="29" t="s">
        <v>341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55</v>
      </c>
      <c r="C9" s="24" t="s">
        <v>71</v>
      </c>
      <c r="D9" s="24" t="s">
        <v>72</v>
      </c>
      <c r="E9" s="25" t="s">
        <v>22</v>
      </c>
      <c r="F9" s="24" t="s">
        <v>73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55</v>
      </c>
      <c r="C10" s="24" t="s">
        <v>74</v>
      </c>
      <c r="D10" s="24" t="s">
        <v>75</v>
      </c>
      <c r="E10" s="25" t="s">
        <v>22</v>
      </c>
      <c r="F10" s="24" t="s">
        <v>48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55</v>
      </c>
      <c r="C11" s="24" t="s">
        <v>76</v>
      </c>
      <c r="D11" s="24" t="s">
        <v>77</v>
      </c>
      <c r="E11" s="25" t="s">
        <v>22</v>
      </c>
      <c r="F11" s="24" t="s">
        <v>48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55</v>
      </c>
      <c r="C12" s="24" t="s">
        <v>78</v>
      </c>
      <c r="D12" s="24" t="s">
        <v>79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55</v>
      </c>
      <c r="C13" s="24" t="s">
        <v>80</v>
      </c>
      <c r="D13" s="24" t="s">
        <v>81</v>
      </c>
      <c r="E13" s="25" t="s">
        <v>22</v>
      </c>
      <c r="F13" s="24" t="s">
        <v>82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55</v>
      </c>
      <c r="C14" s="24" t="s">
        <v>83</v>
      </c>
      <c r="D14" s="24" t="s">
        <v>84</v>
      </c>
      <c r="E14" s="25" t="s">
        <v>22</v>
      </c>
      <c r="F14" s="24" t="s">
        <v>82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55</v>
      </c>
      <c r="C15" s="24" t="s">
        <v>85</v>
      </c>
      <c r="D15" s="24" t="s">
        <v>86</v>
      </c>
      <c r="E15" s="25" t="s">
        <v>22</v>
      </c>
      <c r="F15" s="24" t="s">
        <v>43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55</v>
      </c>
      <c r="C16" s="24" t="s">
        <v>87</v>
      </c>
      <c r="D16" s="24" t="s">
        <v>88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55</v>
      </c>
      <c r="C17" s="24" t="s">
        <v>89</v>
      </c>
      <c r="D17" s="24" t="s">
        <v>90</v>
      </c>
      <c r="E17" s="25" t="s">
        <v>22</v>
      </c>
      <c r="F17" s="27" t="s">
        <v>342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55</v>
      </c>
      <c r="C18" s="24" t="s">
        <v>91</v>
      </c>
      <c r="D18" s="24" t="s">
        <v>92</v>
      </c>
      <c r="E18" s="25" t="s">
        <v>22</v>
      </c>
      <c r="F18" s="24" t="s">
        <v>93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55</v>
      </c>
      <c r="C19" s="24" t="s">
        <v>94</v>
      </c>
      <c r="D19" s="24" t="s">
        <v>95</v>
      </c>
      <c r="E19" s="25" t="s">
        <v>22</v>
      </c>
      <c r="F19" s="24" t="s">
        <v>96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55</v>
      </c>
      <c r="C20" s="24" t="s">
        <v>97</v>
      </c>
      <c r="D20" s="24" t="s">
        <v>98</v>
      </c>
      <c r="E20" s="25" t="s">
        <v>22</v>
      </c>
      <c r="F20" s="24" t="s">
        <v>32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55</v>
      </c>
      <c r="C21" s="24" t="s">
        <v>99</v>
      </c>
      <c r="D21" s="24" t="s">
        <v>100</v>
      </c>
      <c r="E21" s="25" t="s">
        <v>22</v>
      </c>
      <c r="F21" s="29" t="s">
        <v>343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55</v>
      </c>
      <c r="C22" s="24" t="s">
        <v>101</v>
      </c>
      <c r="D22" s="24" t="s">
        <v>102</v>
      </c>
      <c r="E22" s="25" t="s">
        <v>22</v>
      </c>
      <c r="F22" s="24" t="s">
        <v>50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55</v>
      </c>
      <c r="C23" s="24" t="s">
        <v>103</v>
      </c>
      <c r="D23" s="24" t="s">
        <v>104</v>
      </c>
      <c r="E23" s="25" t="s">
        <v>22</v>
      </c>
      <c r="F23" s="24" t="s">
        <v>39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105</v>
      </c>
      <c r="C24" s="24" t="s">
        <v>106</v>
      </c>
      <c r="D24" s="24" t="s">
        <v>107</v>
      </c>
      <c r="E24" s="25" t="s">
        <v>22</v>
      </c>
      <c r="F24" s="27" t="s">
        <v>108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105</v>
      </c>
      <c r="C25" s="24" t="s">
        <v>109</v>
      </c>
      <c r="D25" s="24" t="s">
        <v>110</v>
      </c>
      <c r="E25" s="25" t="s">
        <v>22</v>
      </c>
      <c r="F25" s="24" t="s">
        <v>111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105</v>
      </c>
      <c r="C26" s="24" t="s">
        <v>112</v>
      </c>
      <c r="D26" s="24" t="s">
        <v>113</v>
      </c>
      <c r="E26" s="25" t="s">
        <v>22</v>
      </c>
      <c r="F26" s="24" t="s">
        <v>34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105</v>
      </c>
      <c r="C27" s="24" t="s">
        <v>114</v>
      </c>
      <c r="D27" s="24" t="s">
        <v>115</v>
      </c>
      <c r="E27" s="25" t="s">
        <v>22</v>
      </c>
      <c r="F27" s="24" t="s">
        <v>47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105</v>
      </c>
      <c r="C28" s="24" t="s">
        <v>116</v>
      </c>
      <c r="D28" s="24" t="s">
        <v>117</v>
      </c>
      <c r="E28" s="25" t="s">
        <v>22</v>
      </c>
      <c r="F28" s="24" t="s">
        <v>37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105</v>
      </c>
      <c r="C29" s="24" t="s">
        <v>118</v>
      </c>
      <c r="D29" s="24" t="s">
        <v>119</v>
      </c>
      <c r="E29" s="25" t="s">
        <v>22</v>
      </c>
      <c r="F29" s="24" t="s">
        <v>54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105</v>
      </c>
      <c r="C30" s="24" t="s">
        <v>120</v>
      </c>
      <c r="D30" s="24" t="s">
        <v>121</v>
      </c>
      <c r="E30" s="25" t="s">
        <v>22</v>
      </c>
      <c r="F30" s="24" t="s">
        <v>122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123</v>
      </c>
      <c r="C31" s="24" t="s">
        <v>124</v>
      </c>
      <c r="D31" s="24" t="s">
        <v>125</v>
      </c>
      <c r="E31" s="25" t="s">
        <v>22</v>
      </c>
      <c r="F31" s="24" t="s">
        <v>126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123</v>
      </c>
      <c r="C32" s="24" t="s">
        <v>127</v>
      </c>
      <c r="D32" s="24" t="s">
        <v>128</v>
      </c>
      <c r="E32" s="25" t="s">
        <v>22</v>
      </c>
      <c r="F32" s="24" t="s">
        <v>129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123</v>
      </c>
      <c r="C33" s="24" t="s">
        <v>130</v>
      </c>
      <c r="D33" s="24" t="s">
        <v>131</v>
      </c>
      <c r="E33" s="25" t="s">
        <v>22</v>
      </c>
      <c r="F33" s="24" t="s">
        <v>132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123</v>
      </c>
      <c r="C34" s="24" t="s">
        <v>133</v>
      </c>
      <c r="D34" s="24" t="s">
        <v>134</v>
      </c>
      <c r="E34" s="25" t="s">
        <v>22</v>
      </c>
      <c r="F34" s="24" t="s">
        <v>35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123</v>
      </c>
      <c r="C35" s="24" t="s">
        <v>135</v>
      </c>
      <c r="D35" s="24" t="s">
        <v>136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123</v>
      </c>
      <c r="C36" s="24" t="s">
        <v>137</v>
      </c>
      <c r="D36" s="24" t="s">
        <v>138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123</v>
      </c>
      <c r="C37" s="24" t="s">
        <v>139</v>
      </c>
      <c r="D37" s="24" t="s">
        <v>140</v>
      </c>
      <c r="E37" s="25" t="s">
        <v>22</v>
      </c>
      <c r="F37" s="24" t="s">
        <v>40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123</v>
      </c>
      <c r="C38" s="24" t="s">
        <v>141</v>
      </c>
      <c r="D38" s="24" t="s">
        <v>142</v>
      </c>
      <c r="E38" s="25" t="s">
        <v>22</v>
      </c>
      <c r="F38" s="24" t="s">
        <v>46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123</v>
      </c>
      <c r="C39" s="24" t="s">
        <v>143</v>
      </c>
      <c r="D39" s="24" t="s">
        <v>144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123</v>
      </c>
      <c r="C40" s="24" t="s">
        <v>145</v>
      </c>
      <c r="D40" s="24" t="s">
        <v>146</v>
      </c>
      <c r="E40" s="25" t="s">
        <v>22</v>
      </c>
      <c r="F40" s="24" t="s">
        <v>147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123</v>
      </c>
      <c r="C41" s="24" t="s">
        <v>148</v>
      </c>
      <c r="D41" s="24" t="s">
        <v>149</v>
      </c>
      <c r="E41" s="25" t="s">
        <v>22</v>
      </c>
      <c r="F41" s="24" t="s">
        <v>150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123</v>
      </c>
      <c r="C42" s="24" t="s">
        <v>151</v>
      </c>
      <c r="D42" s="24" t="s">
        <v>152</v>
      </c>
      <c r="E42" s="25" t="s">
        <v>22</v>
      </c>
      <c r="F42" s="24" t="s">
        <v>42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123</v>
      </c>
      <c r="C43" s="24" t="s">
        <v>153</v>
      </c>
      <c r="D43" s="24" t="s">
        <v>154</v>
      </c>
      <c r="E43" s="25" t="s">
        <v>22</v>
      </c>
      <c r="F43" s="24" t="s">
        <v>42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123</v>
      </c>
      <c r="C44" s="24" t="s">
        <v>155</v>
      </c>
      <c r="D44" s="24" t="s">
        <v>156</v>
      </c>
      <c r="E44" s="25" t="s">
        <v>22</v>
      </c>
      <c r="F44" s="24" t="s">
        <v>157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123</v>
      </c>
      <c r="C45" s="24" t="s">
        <v>158</v>
      </c>
      <c r="D45" s="24" t="s">
        <v>159</v>
      </c>
      <c r="E45" s="25" t="s">
        <v>22</v>
      </c>
      <c r="F45" s="24" t="s">
        <v>47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123</v>
      </c>
      <c r="C46" s="24" t="s">
        <v>160</v>
      </c>
      <c r="D46" s="24" t="s">
        <v>161</v>
      </c>
      <c r="E46" s="25" t="s">
        <v>22</v>
      </c>
      <c r="F46" s="24" t="s">
        <v>48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162</v>
      </c>
      <c r="C47" s="24" t="s">
        <v>163</v>
      </c>
      <c r="D47" s="24" t="s">
        <v>164</v>
      </c>
      <c r="E47" s="25" t="s">
        <v>22</v>
      </c>
      <c r="F47" s="24" t="s">
        <v>43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162</v>
      </c>
      <c r="C48" s="24" t="s">
        <v>165</v>
      </c>
      <c r="D48" s="24" t="s">
        <v>166</v>
      </c>
      <c r="E48" s="25" t="s">
        <v>22</v>
      </c>
      <c r="F48" s="24" t="s">
        <v>38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167</v>
      </c>
      <c r="C49" s="24" t="s">
        <v>168</v>
      </c>
      <c r="D49" s="24" t="s">
        <v>169</v>
      </c>
      <c r="E49" s="25" t="s">
        <v>22</v>
      </c>
      <c r="F49" s="24" t="s">
        <v>36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167</v>
      </c>
      <c r="C50" s="24" t="s">
        <v>170</v>
      </c>
      <c r="D50" s="24" t="s">
        <v>171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172</v>
      </c>
      <c r="C51" s="24" t="s">
        <v>173</v>
      </c>
      <c r="D51" s="24" t="s">
        <v>174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172</v>
      </c>
      <c r="C52" s="24" t="s">
        <v>175</v>
      </c>
      <c r="D52" s="24" t="s">
        <v>176</v>
      </c>
      <c r="E52" s="25" t="s">
        <v>22</v>
      </c>
      <c r="F52" s="24" t="s">
        <v>42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172</v>
      </c>
      <c r="C53" s="24" t="s">
        <v>177</v>
      </c>
      <c r="D53" s="24" t="s">
        <v>178</v>
      </c>
      <c r="E53" s="25" t="s">
        <v>22</v>
      </c>
      <c r="F53" s="24" t="s">
        <v>179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180</v>
      </c>
      <c r="C54" s="24" t="s">
        <v>181</v>
      </c>
      <c r="D54" s="24" t="s">
        <v>182</v>
      </c>
      <c r="E54" s="25" t="s">
        <v>22</v>
      </c>
      <c r="F54" s="24" t="s">
        <v>183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180</v>
      </c>
      <c r="C55" s="24" t="s">
        <v>184</v>
      </c>
      <c r="D55" s="24" t="s">
        <v>185</v>
      </c>
      <c r="E55" s="25" t="s">
        <v>22</v>
      </c>
      <c r="F55" s="24" t="s">
        <v>33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180</v>
      </c>
      <c r="C56" s="24" t="s">
        <v>186</v>
      </c>
      <c r="D56" s="24" t="s">
        <v>187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180</v>
      </c>
      <c r="C57" s="24" t="s">
        <v>188</v>
      </c>
      <c r="D57" s="24" t="s">
        <v>189</v>
      </c>
      <c r="E57" s="25" t="s">
        <v>22</v>
      </c>
      <c r="F57" s="29" t="s">
        <v>344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180</v>
      </c>
      <c r="C58" s="24" t="s">
        <v>190</v>
      </c>
      <c r="D58" s="24" t="s">
        <v>191</v>
      </c>
      <c r="E58" s="25" t="s">
        <v>22</v>
      </c>
      <c r="F58" s="29" t="s">
        <v>344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180</v>
      </c>
      <c r="C59" s="24" t="s">
        <v>192</v>
      </c>
      <c r="D59" s="24" t="s">
        <v>193</v>
      </c>
      <c r="E59" s="25" t="s">
        <v>22</v>
      </c>
      <c r="F59" s="24" t="s">
        <v>194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180</v>
      </c>
      <c r="C60" s="24" t="s">
        <v>195</v>
      </c>
      <c r="D60" s="24" t="s">
        <v>196</v>
      </c>
      <c r="E60" s="25" t="s">
        <v>22</v>
      </c>
      <c r="F60" s="24" t="s">
        <v>197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180</v>
      </c>
      <c r="C61" s="24" t="s">
        <v>198</v>
      </c>
      <c r="D61" s="24" t="s">
        <v>199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200</v>
      </c>
      <c r="C62" s="24" t="s">
        <v>201</v>
      </c>
      <c r="D62" s="28">
        <v>1031</v>
      </c>
      <c r="E62" s="25" t="s">
        <v>22</v>
      </c>
      <c r="F62" s="24" t="s">
        <v>33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200</v>
      </c>
      <c r="C63" s="24" t="s">
        <v>203</v>
      </c>
      <c r="D63" s="24" t="s">
        <v>202</v>
      </c>
      <c r="E63" s="25" t="s">
        <v>22</v>
      </c>
      <c r="F63" s="24" t="s">
        <v>204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205</v>
      </c>
      <c r="C64" s="24" t="s">
        <v>206</v>
      </c>
      <c r="D64" s="24" t="s">
        <v>207</v>
      </c>
      <c r="E64" s="25" t="s">
        <v>22</v>
      </c>
      <c r="F64" s="24" t="s">
        <v>52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205</v>
      </c>
      <c r="C65" s="24" t="s">
        <v>208</v>
      </c>
      <c r="D65" s="24" t="s">
        <v>209</v>
      </c>
      <c r="E65" s="25" t="s">
        <v>22</v>
      </c>
      <c r="F65" s="24" t="s">
        <v>41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205</v>
      </c>
      <c r="C66" s="24" t="s">
        <v>210</v>
      </c>
      <c r="D66" s="24" t="s">
        <v>211</v>
      </c>
      <c r="E66" s="25" t="s">
        <v>22</v>
      </c>
      <c r="F66" s="24" t="s">
        <v>32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205</v>
      </c>
      <c r="C67" s="24" t="s">
        <v>212</v>
      </c>
      <c r="D67" s="24" t="s">
        <v>213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205</v>
      </c>
      <c r="C68" s="24" t="s">
        <v>214</v>
      </c>
      <c r="D68" s="24" t="s">
        <v>215</v>
      </c>
      <c r="E68" s="25" t="s">
        <v>22</v>
      </c>
      <c r="F68" s="24" t="s">
        <v>43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216</v>
      </c>
      <c r="C69" s="24" t="s">
        <v>217</v>
      </c>
      <c r="D69" s="24" t="s">
        <v>218</v>
      </c>
      <c r="E69" s="25" t="s">
        <v>22</v>
      </c>
      <c r="F69" s="24" t="s">
        <v>219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216</v>
      </c>
      <c r="C70" s="24" t="s">
        <v>220</v>
      </c>
      <c r="D70" s="24" t="s">
        <v>221</v>
      </c>
      <c r="E70" s="25" t="s">
        <v>22</v>
      </c>
      <c r="F70" s="24" t="s">
        <v>43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216</v>
      </c>
      <c r="C71" s="24" t="s">
        <v>222</v>
      </c>
      <c r="D71" s="24" t="s">
        <v>223</v>
      </c>
      <c r="E71" s="25" t="s">
        <v>22</v>
      </c>
      <c r="F71" s="24" t="s">
        <v>224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216</v>
      </c>
      <c r="C72" s="24" t="s">
        <v>225</v>
      </c>
      <c r="D72" s="24" t="s">
        <v>226</v>
      </c>
      <c r="E72" s="25" t="s">
        <v>22</v>
      </c>
      <c r="F72" s="24" t="s">
        <v>227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216</v>
      </c>
      <c r="C73" s="24" t="s">
        <v>228</v>
      </c>
      <c r="D73" s="24" t="s">
        <v>229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216</v>
      </c>
      <c r="C74" s="24" t="s">
        <v>230</v>
      </c>
      <c r="D74" s="24" t="s">
        <v>231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232</v>
      </c>
      <c r="C75" s="24" t="s">
        <v>233</v>
      </c>
      <c r="D75" s="24" t="s">
        <v>234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232</v>
      </c>
      <c r="C76" s="24" t="s">
        <v>235</v>
      </c>
      <c r="D76" s="24" t="s">
        <v>236</v>
      </c>
      <c r="E76" s="25" t="s">
        <v>22</v>
      </c>
      <c r="F76" s="24" t="s">
        <v>237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232</v>
      </c>
      <c r="C77" s="24" t="s">
        <v>238</v>
      </c>
      <c r="D77" s="24" t="s">
        <v>239</v>
      </c>
      <c r="E77" s="25" t="s">
        <v>22</v>
      </c>
      <c r="F77" s="29" t="s">
        <v>345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240</v>
      </c>
      <c r="C78" s="24" t="s">
        <v>241</v>
      </c>
      <c r="D78" s="24" t="s">
        <v>242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240</v>
      </c>
      <c r="C79" s="24" t="s">
        <v>243</v>
      </c>
      <c r="D79" s="24" t="s">
        <v>244</v>
      </c>
      <c r="E79" s="25" t="s">
        <v>22</v>
      </c>
      <c r="F79" s="24" t="s">
        <v>132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240</v>
      </c>
      <c r="C80" s="24" t="s">
        <v>245</v>
      </c>
      <c r="D80" s="24" t="s">
        <v>246</v>
      </c>
      <c r="E80" s="25" t="s">
        <v>22</v>
      </c>
      <c r="F80" s="24" t="s">
        <v>247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240</v>
      </c>
      <c r="C81" s="24" t="s">
        <v>248</v>
      </c>
      <c r="D81" s="24" t="s">
        <v>249</v>
      </c>
      <c r="E81" s="25" t="s">
        <v>22</v>
      </c>
      <c r="F81" s="24" t="s">
        <v>52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250</v>
      </c>
      <c r="C82" s="24" t="s">
        <v>251</v>
      </c>
      <c r="D82" s="24" t="s">
        <v>252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253</v>
      </c>
      <c r="C83" s="24" t="s">
        <v>254</v>
      </c>
      <c r="D83" s="24" t="s">
        <v>255</v>
      </c>
      <c r="E83" s="25" t="s">
        <v>22</v>
      </c>
      <c r="F83" s="24" t="s">
        <v>45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253</v>
      </c>
      <c r="C84" s="24" t="s">
        <v>256</v>
      </c>
      <c r="D84" s="24" t="s">
        <v>257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253</v>
      </c>
      <c r="C85" s="24" t="s">
        <v>258</v>
      </c>
      <c r="D85" s="24" t="s">
        <v>259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253</v>
      </c>
      <c r="C86" s="24" t="s">
        <v>260</v>
      </c>
      <c r="D86" s="24" t="s">
        <v>261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253</v>
      </c>
      <c r="C87" s="24" t="s">
        <v>262</v>
      </c>
      <c r="D87" s="24" t="s">
        <v>263</v>
      </c>
      <c r="E87" s="25" t="s">
        <v>22</v>
      </c>
      <c r="F87" s="24" t="s">
        <v>237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253</v>
      </c>
      <c r="C88" s="24" t="s">
        <v>264</v>
      </c>
      <c r="D88" s="24" t="s">
        <v>265</v>
      </c>
      <c r="E88" s="25" t="s">
        <v>22</v>
      </c>
      <c r="F88" s="24" t="s">
        <v>194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253</v>
      </c>
      <c r="C89" s="24" t="s">
        <v>266</v>
      </c>
      <c r="D89" s="24" t="s">
        <v>267</v>
      </c>
      <c r="E89" s="25" t="s">
        <v>22</v>
      </c>
      <c r="F89" s="24" t="s">
        <v>197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253</v>
      </c>
      <c r="C90" s="24" t="s">
        <v>268</v>
      </c>
      <c r="D90" s="24" t="s">
        <v>269</v>
      </c>
      <c r="E90" s="25" t="s">
        <v>22</v>
      </c>
      <c r="F90" s="29" t="s">
        <v>345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253</v>
      </c>
      <c r="C91" s="24" t="s">
        <v>270</v>
      </c>
      <c r="D91" s="24" t="s">
        <v>271</v>
      </c>
      <c r="E91" s="25" t="s">
        <v>22</v>
      </c>
      <c r="F91" s="24" t="s">
        <v>272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253</v>
      </c>
      <c r="C92" s="24" t="s">
        <v>273</v>
      </c>
      <c r="D92" s="24" t="s">
        <v>274</v>
      </c>
      <c r="E92" s="25" t="s">
        <v>22</v>
      </c>
      <c r="F92" s="24" t="s">
        <v>52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253</v>
      </c>
      <c r="C93" s="24" t="s">
        <v>275</v>
      </c>
      <c r="D93" s="24" t="s">
        <v>276</v>
      </c>
      <c r="E93" s="25" t="s">
        <v>22</v>
      </c>
      <c r="F93" s="24" t="s">
        <v>33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253</v>
      </c>
      <c r="C94" s="24" t="s">
        <v>277</v>
      </c>
      <c r="D94" s="24" t="s">
        <v>278</v>
      </c>
      <c r="E94" s="25" t="s">
        <v>22</v>
      </c>
      <c r="F94" s="24" t="s">
        <v>279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280</v>
      </c>
      <c r="C95" s="24" t="s">
        <v>281</v>
      </c>
      <c r="D95" s="24" t="s">
        <v>282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280</v>
      </c>
      <c r="C96" s="24" t="s">
        <v>283</v>
      </c>
      <c r="D96" s="24" t="s">
        <v>284</v>
      </c>
      <c r="E96" s="25" t="s">
        <v>22</v>
      </c>
      <c r="F96" s="24" t="s">
        <v>285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280</v>
      </c>
      <c r="C97" s="24" t="s">
        <v>286</v>
      </c>
      <c r="D97" s="24" t="s">
        <v>287</v>
      </c>
      <c r="E97" s="25" t="s">
        <v>22</v>
      </c>
      <c r="F97" s="24" t="s">
        <v>49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280</v>
      </c>
      <c r="C98" s="24" t="s">
        <v>288</v>
      </c>
      <c r="D98" s="24" t="s">
        <v>289</v>
      </c>
      <c r="E98" s="25" t="s">
        <v>22</v>
      </c>
      <c r="F98" s="24" t="s">
        <v>43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280</v>
      </c>
      <c r="C99" s="24" t="s">
        <v>290</v>
      </c>
      <c r="D99" s="24" t="s">
        <v>291</v>
      </c>
      <c r="E99" s="25" t="s">
        <v>22</v>
      </c>
      <c r="F99" s="24" t="s">
        <v>43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280</v>
      </c>
      <c r="C100" s="24" t="s">
        <v>292</v>
      </c>
      <c r="D100" s="24" t="s">
        <v>293</v>
      </c>
      <c r="E100" s="25" t="s">
        <v>22</v>
      </c>
      <c r="F100" s="24" t="s">
        <v>294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280</v>
      </c>
      <c r="C101" s="24" t="s">
        <v>295</v>
      </c>
      <c r="D101" s="24" t="s">
        <v>296</v>
      </c>
      <c r="E101" s="25" t="s">
        <v>22</v>
      </c>
      <c r="F101" s="24" t="s">
        <v>36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297</v>
      </c>
      <c r="C102" s="24" t="s">
        <v>298</v>
      </c>
      <c r="D102" s="24" t="s">
        <v>299</v>
      </c>
      <c r="E102" s="25" t="s">
        <v>22</v>
      </c>
      <c r="F102" s="29" t="s">
        <v>340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297</v>
      </c>
      <c r="C103" s="24" t="s">
        <v>300</v>
      </c>
      <c r="D103" s="24" t="s">
        <v>301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297</v>
      </c>
      <c r="C104" s="24" t="s">
        <v>302</v>
      </c>
      <c r="D104" s="24" t="s">
        <v>303</v>
      </c>
      <c r="E104" s="25" t="s">
        <v>22</v>
      </c>
      <c r="F104" s="29" t="s">
        <v>346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297</v>
      </c>
      <c r="C105" s="24" t="s">
        <v>304</v>
      </c>
      <c r="D105" s="24" t="s">
        <v>305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306</v>
      </c>
      <c r="C106" s="24" t="s">
        <v>307</v>
      </c>
      <c r="D106" s="24" t="s">
        <v>308</v>
      </c>
      <c r="E106" s="25" t="s">
        <v>22</v>
      </c>
      <c r="F106" s="24" t="s">
        <v>309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306</v>
      </c>
      <c r="C107" s="24" t="s">
        <v>310</v>
      </c>
      <c r="D107" s="24" t="s">
        <v>311</v>
      </c>
      <c r="E107" s="25" t="s">
        <v>22</v>
      </c>
      <c r="F107" s="29" t="s">
        <v>345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312</v>
      </c>
      <c r="C108" s="24" t="s">
        <v>313</v>
      </c>
      <c r="D108" s="24" t="s">
        <v>314</v>
      </c>
      <c r="E108" s="25" t="s">
        <v>22</v>
      </c>
      <c r="F108" s="24" t="s">
        <v>315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312</v>
      </c>
      <c r="C109" s="24" t="s">
        <v>316</v>
      </c>
      <c r="D109" s="24" t="s">
        <v>317</v>
      </c>
      <c r="E109" s="25" t="s">
        <v>22</v>
      </c>
      <c r="F109" s="24" t="s">
        <v>31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312</v>
      </c>
      <c r="C110" s="24" t="s">
        <v>318</v>
      </c>
      <c r="D110" s="24" t="s">
        <v>319</v>
      </c>
      <c r="E110" s="25" t="s">
        <v>22</v>
      </c>
      <c r="F110" s="24" t="s">
        <v>37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320</v>
      </c>
      <c r="C111" s="24" t="s">
        <v>321</v>
      </c>
      <c r="D111" s="24" t="s">
        <v>322</v>
      </c>
      <c r="E111" s="25" t="s">
        <v>22</v>
      </c>
      <c r="F111" s="24" t="s">
        <v>53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320</v>
      </c>
      <c r="C112" s="24" t="s">
        <v>323</v>
      </c>
      <c r="D112" s="24" t="s">
        <v>324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320</v>
      </c>
      <c r="C113" s="24" t="s">
        <v>325</v>
      </c>
      <c r="D113" s="24" t="s">
        <v>326</v>
      </c>
      <c r="E113" s="25" t="s">
        <v>22</v>
      </c>
      <c r="F113" s="24" t="s">
        <v>51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327</v>
      </c>
      <c r="C114" s="24" t="s">
        <v>328</v>
      </c>
      <c r="D114" s="24" t="s">
        <v>329</v>
      </c>
      <c r="E114" s="25" t="s">
        <v>22</v>
      </c>
      <c r="F114" s="24" t="s">
        <v>330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327</v>
      </c>
      <c r="C115" s="24" t="s">
        <v>331</v>
      </c>
      <c r="D115" s="24" t="s">
        <v>332</v>
      </c>
      <c r="E115" s="25" t="s">
        <v>22</v>
      </c>
      <c r="F115" s="24" t="s">
        <v>272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327</v>
      </c>
      <c r="C116" s="24" t="s">
        <v>333</v>
      </c>
      <c r="D116" s="24" t="s">
        <v>334</v>
      </c>
      <c r="E116" s="25" t="s">
        <v>22</v>
      </c>
      <c r="F116" s="24" t="s">
        <v>51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327</v>
      </c>
      <c r="C117" s="24" t="s">
        <v>335</v>
      </c>
      <c r="D117" s="24" t="s">
        <v>336</v>
      </c>
      <c r="E117" s="25" t="s">
        <v>22</v>
      </c>
      <c r="F117" s="27" t="s">
        <v>337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2025-09-12T10:15:34Z</cp:lastPrinted>
  <dcterms:created xsi:type="dcterms:W3CDTF">2022-08-07T05:36:49Z</dcterms:created>
  <dcterms:modified xsi:type="dcterms:W3CDTF">2025-09-12T10:15:36Z</dcterms:modified>
</cp:coreProperties>
</file>