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5" i="1"/>
  <c r="N5"/>
  <c r="N6"/>
  <c r="N7"/>
  <c r="N8"/>
  <c r="N9"/>
  <c r="N10"/>
  <c r="N11"/>
  <c r="N12"/>
  <c r="N13"/>
  <c r="N14"/>
  <c r="N4"/>
  <c r="L5"/>
  <c r="L6"/>
  <c r="L7"/>
  <c r="L8"/>
  <c r="L9"/>
  <c r="L10"/>
  <c r="L11"/>
  <c r="L12"/>
  <c r="L13"/>
  <c r="L14"/>
  <c r="L4"/>
  <c r="K5"/>
  <c r="K6"/>
  <c r="K7"/>
  <c r="K8"/>
  <c r="K9"/>
  <c r="K10"/>
  <c r="K11"/>
  <c r="K12"/>
  <c r="K13"/>
  <c r="K14"/>
  <c r="K4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<sst xmlns="http://schemas.openxmlformats.org/spreadsheetml/2006/main" count="87" uniqueCount="54">
  <si>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</si>
  <si>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</si>
  <si>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</si>
  <si>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</si>
  <si>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</si>
  <si>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</si>
  <si>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</si>
  <si>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</si>
  <si>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02/10/2023</t>
  </si>
  <si>
    <t>8732</t>
  </si>
  <si>
    <t>CYCLE TYRE</t>
  </si>
  <si>
    <t>8804</t>
  </si>
  <si>
    <t>cycle tube</t>
  </si>
  <si>
    <t>8831</t>
  </si>
  <si>
    <t>05/10/2023</t>
  </si>
  <si>
    <t>8898</t>
  </si>
  <si>
    <t>8899</t>
  </si>
  <si>
    <t>09/10/2023</t>
  </si>
  <si>
    <t>8887</t>
  </si>
  <si>
    <t>8802</t>
  </si>
  <si>
    <t>8847</t>
  </si>
  <si>
    <t>8803</t>
  </si>
  <si>
    <t>17/10/2023</t>
  </si>
  <si>
    <t>8813</t>
  </si>
  <si>
    <t>19/10/2023</t>
  </si>
  <si>
    <t>115</t>
  </si>
  <si>
    <t>GST to be paid by Consignor under Reverse Charge Mechanism (RCM) as per GST</t>
  </si>
  <si>
    <t>Declaration � Kindly verify and confirm before 11/20/2023 00:00:00</t>
  </si>
  <si>
    <t>Thanking you for your business.
ATC LOGISTICS</t>
  </si>
  <si>
    <t>SL.</t>
  </si>
  <si>
    <t>PG/JAA/02978</t>
  </si>
  <si>
    <t>PG/JAA/02989</t>
  </si>
  <si>
    <t>PG/JAA/02990</t>
  </si>
  <si>
    <t>PG/JAA/03026</t>
  </si>
  <si>
    <t>PG/JAA/03048</t>
  </si>
  <si>
    <t>PG/JAA/03093</t>
  </si>
  <si>
    <t>PG/JAA/03094</t>
  </si>
  <si>
    <t>PG/JAA/03095</t>
  </si>
  <si>
    <t>PG/JAA/03116</t>
  </si>
  <si>
    <t>PG/JAA/03240</t>
  </si>
  <si>
    <t>PG/JAA/03268</t>
  </si>
  <si>
    <t>LR NO</t>
  </si>
  <si>
    <t>INV NO</t>
  </si>
  <si>
    <t>ROURKELA</t>
  </si>
  <si>
    <t>JUNAGARH</t>
  </si>
  <si>
    <t>CHHATRAPUR</t>
  </si>
  <si>
    <t>CTC</t>
  </si>
  <si>
    <t>FROM</t>
  </si>
  <si>
    <t>TO</t>
  </si>
  <si>
    <t>WEIGHT</t>
  </si>
  <si>
    <t>HAM</t>
  </si>
  <si>
    <t>(RUPEES FOURTY TWO THOUSAND TWO HUNDRED FIFTY TWO ONLY)</t>
  </si>
  <si>
    <t xml:space="preserve">TO, 
RALSON INDIA LIMITED
Address: Holding No.235 Ward No. 5, Allamchand Bazar,Cuttack,753001
ODISHA,9338402105
GST No:21AAACR0281P1ZF
</t>
  </si>
  <si>
    <t>Bill Date:31/10/2023
Bill #:Inv-2811/23-24
TotalAmount:42252.00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</si>
</sst>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6</xdr:col>
      <xdr:colOff>381000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200"/>
          <a:ext cx="4000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BILL/SEPEMBER,2023%20ATC/RALSON%20INDIA%20PVT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CHHATRAPUR</v>
          </cell>
          <cell r="G4" t="str">
            <v>TUBE</v>
          </cell>
          <cell r="H4">
            <v>6</v>
          </cell>
          <cell r="I4">
            <v>360</v>
          </cell>
          <cell r="J4">
            <v>2.1800000000000002</v>
          </cell>
        </row>
        <row r="5">
          <cell r="F5" t="str">
            <v>CHHATRAPUR</v>
          </cell>
          <cell r="G5" t="str">
            <v>CYCLE TYRE</v>
          </cell>
          <cell r="H5">
            <v>20</v>
          </cell>
          <cell r="I5">
            <v>1200</v>
          </cell>
          <cell r="J5">
            <v>2.1800000000000002</v>
          </cell>
        </row>
        <row r="6">
          <cell r="F6" t="str">
            <v>ROURKELA</v>
          </cell>
          <cell r="G6" t="str">
            <v>CYCLE TYRE</v>
          </cell>
          <cell r="H6">
            <v>4</v>
          </cell>
          <cell r="I6">
            <v>240</v>
          </cell>
          <cell r="J6">
            <v>1.82</v>
          </cell>
        </row>
        <row r="7">
          <cell r="F7" t="str">
            <v>JUNAGARH</v>
          </cell>
          <cell r="G7" t="str">
            <v>CYCLE TYRE</v>
          </cell>
          <cell r="H7">
            <v>40</v>
          </cell>
          <cell r="I7">
            <v>2400</v>
          </cell>
          <cell r="J7">
            <v>4.3600000000000003</v>
          </cell>
        </row>
        <row r="8">
          <cell r="F8" t="str">
            <v>ROURKELA</v>
          </cell>
          <cell r="G8" t="str">
            <v>CYCLE TYRE</v>
          </cell>
          <cell r="H8">
            <v>5</v>
          </cell>
          <cell r="I8">
            <v>300</v>
          </cell>
          <cell r="J8">
            <v>1.82</v>
          </cell>
        </row>
        <row r="9">
          <cell r="F9" t="str">
            <v>BARAGARH</v>
          </cell>
          <cell r="G9" t="str">
            <v>CYCLE PARTS</v>
          </cell>
          <cell r="H9">
            <v>9</v>
          </cell>
          <cell r="I9">
            <v>540</v>
          </cell>
          <cell r="J9">
            <v>1.74</v>
          </cell>
        </row>
        <row r="10">
          <cell r="F10" t="str">
            <v>ROURKELA</v>
          </cell>
          <cell r="G10" t="str">
            <v>CYCLE TYRE</v>
          </cell>
          <cell r="H10">
            <v>15</v>
          </cell>
          <cell r="I10">
            <v>900</v>
          </cell>
          <cell r="J10">
            <v>1.82</v>
          </cell>
        </row>
        <row r="11">
          <cell r="F11" t="str">
            <v>BARAGARH</v>
          </cell>
          <cell r="G11" t="str">
            <v>CYCLE PARTS</v>
          </cell>
          <cell r="H11">
            <v>25</v>
          </cell>
          <cell r="I11">
            <v>1500</v>
          </cell>
          <cell r="J11">
            <v>1.74</v>
          </cell>
        </row>
        <row r="12">
          <cell r="F12" t="str">
            <v>BARAGARH</v>
          </cell>
          <cell r="G12" t="str">
            <v>CYCLE TYRE</v>
          </cell>
          <cell r="H12">
            <v>4</v>
          </cell>
          <cell r="I12">
            <v>240</v>
          </cell>
          <cell r="J12">
            <v>1.74</v>
          </cell>
        </row>
        <row r="13">
          <cell r="F13" t="str">
            <v>BARAGARH</v>
          </cell>
          <cell r="G13" t="str">
            <v>cycle tube</v>
          </cell>
          <cell r="H13">
            <v>35</v>
          </cell>
          <cell r="I13">
            <v>2100</v>
          </cell>
          <cell r="J13">
            <v>1.74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A4" workbookViewId="0">
      <selection activeCell="N20" sqref="N20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3.57031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10.710937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8.5703125" style="1" bestFit="1" customWidth="1"/>
    <col min="15" max="16384" width="9.140625" style="1"/>
  </cols>
  <sheetData>
    <row r="1" spans="1:14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6"/>
      <c r="L1" s="16"/>
      <c r="M1" s="16"/>
      <c r="N1" s="17"/>
    </row>
    <row r="2" spans="1:14" ht="90" customHeight="1">
      <c r="A2" s="10" t="s">
        <v>52</v>
      </c>
      <c r="B2" s="10"/>
      <c r="C2" s="10"/>
      <c r="D2" s="10"/>
      <c r="E2" s="10"/>
      <c r="F2" s="10"/>
      <c r="G2" s="10"/>
      <c r="H2" s="15" t="s">
        <v>53</v>
      </c>
      <c r="I2" s="16"/>
      <c r="J2" s="16"/>
      <c r="K2" s="16"/>
      <c r="L2" s="16"/>
      <c r="M2" s="16"/>
      <c r="N2" s="17"/>
    </row>
    <row r="3" spans="1:14" s="5" customFormat="1" ht="30">
      <c r="A3" s="4" t="s">
        <v>29</v>
      </c>
      <c r="B3" s="4" t="s">
        <v>1</v>
      </c>
      <c r="C3" s="4" t="s">
        <v>41</v>
      </c>
      <c r="D3" s="4" t="s">
        <v>42</v>
      </c>
      <c r="E3" s="4" t="s">
        <v>47</v>
      </c>
      <c r="F3" s="4" t="s">
        <v>48</v>
      </c>
      <c r="G3" s="4" t="s">
        <v>2</v>
      </c>
      <c r="H3" s="4" t="s">
        <v>3</v>
      </c>
      <c r="I3" s="4" t="s">
        <v>49</v>
      </c>
      <c r="J3" s="4" t="s">
        <v>4</v>
      </c>
      <c r="K3" s="4" t="s">
        <v>50</v>
      </c>
      <c r="L3" s="4" t="s">
        <v>5</v>
      </c>
      <c r="M3" s="4" t="s">
        <v>6</v>
      </c>
      <c r="N3" s="4" t="s">
        <v>7</v>
      </c>
    </row>
    <row r="4" spans="1:14">
      <c r="A4" s="2">
        <v>1</v>
      </c>
      <c r="B4" s="18" t="s">
        <v>8</v>
      </c>
      <c r="C4" s="18" t="s">
        <v>30</v>
      </c>
      <c r="D4" s="18" t="s">
        <v>9</v>
      </c>
      <c r="E4" s="20" t="s">
        <v>46</v>
      </c>
      <c r="F4" s="2" t="s">
        <v>43</v>
      </c>
      <c r="G4" s="2" t="s">
        <v>10</v>
      </c>
      <c r="H4" s="2">
        <v>11</v>
      </c>
      <c r="I4" s="2">
        <f>H4*60</f>
        <v>660</v>
      </c>
      <c r="J4" s="3">
        <f>VLOOKUP(F4,[1]Invoice!$F$4:$J$13,5,FALSE)</f>
        <v>1.82</v>
      </c>
      <c r="K4" s="3">
        <f>H4*2</f>
        <v>22</v>
      </c>
      <c r="L4" s="3">
        <f>H4*8</f>
        <v>88</v>
      </c>
      <c r="M4" s="19">
        <v>30</v>
      </c>
      <c r="N4" s="19">
        <f>I4*J4+K4+L4+M4</f>
        <v>1341.2</v>
      </c>
    </row>
    <row r="5" spans="1:14">
      <c r="A5" s="2">
        <v>2</v>
      </c>
      <c r="B5" s="18" t="s">
        <v>8</v>
      </c>
      <c r="C5" s="18" t="s">
        <v>31</v>
      </c>
      <c r="D5" s="18" t="s">
        <v>11</v>
      </c>
      <c r="E5" s="6" t="s">
        <v>46</v>
      </c>
      <c r="F5" s="2" t="s">
        <v>44</v>
      </c>
      <c r="G5" s="2" t="s">
        <v>12</v>
      </c>
      <c r="H5" s="2">
        <v>30</v>
      </c>
      <c r="I5" s="2">
        <f t="shared" ref="I5:I14" si="0">H5*60</f>
        <v>1800</v>
      </c>
      <c r="J5" s="3">
        <f>VLOOKUP(F5,[1]Invoice!$F$4:$J$13,5,FALSE)</f>
        <v>4.3600000000000003</v>
      </c>
      <c r="K5" s="3">
        <f t="shared" ref="K5:K14" si="1">H5*2</f>
        <v>60</v>
      </c>
      <c r="L5" s="3">
        <f t="shared" ref="L5:L14" si="2">H5*8</f>
        <v>240</v>
      </c>
      <c r="M5" s="19">
        <v>30</v>
      </c>
      <c r="N5" s="3">
        <f t="shared" ref="N5:N14" si="3">I5*J5+K5+L5+M5</f>
        <v>8178.0000000000009</v>
      </c>
    </row>
    <row r="6" spans="1:14">
      <c r="A6" s="2">
        <v>3</v>
      </c>
      <c r="B6" s="18" t="s">
        <v>8</v>
      </c>
      <c r="C6" s="18" t="s">
        <v>32</v>
      </c>
      <c r="D6" s="18" t="s">
        <v>13</v>
      </c>
      <c r="E6" s="6" t="s">
        <v>46</v>
      </c>
      <c r="F6" s="2" t="s">
        <v>44</v>
      </c>
      <c r="G6" s="2" t="s">
        <v>10</v>
      </c>
      <c r="H6" s="2">
        <v>22</v>
      </c>
      <c r="I6" s="2">
        <f t="shared" si="0"/>
        <v>1320</v>
      </c>
      <c r="J6" s="3">
        <f>VLOOKUP(F6,[1]Invoice!$F$4:$J$13,5,FALSE)</f>
        <v>4.3600000000000003</v>
      </c>
      <c r="K6" s="3">
        <f t="shared" si="1"/>
        <v>44</v>
      </c>
      <c r="L6" s="3">
        <f t="shared" si="2"/>
        <v>176</v>
      </c>
      <c r="M6" s="3">
        <v>30</v>
      </c>
      <c r="N6" s="3">
        <f t="shared" si="3"/>
        <v>6005.2000000000007</v>
      </c>
    </row>
    <row r="7" spans="1:14">
      <c r="A7" s="2">
        <v>4</v>
      </c>
      <c r="B7" s="18" t="s">
        <v>14</v>
      </c>
      <c r="C7" s="18" t="s">
        <v>33</v>
      </c>
      <c r="D7" s="18" t="s">
        <v>15</v>
      </c>
      <c r="E7" s="6" t="s">
        <v>46</v>
      </c>
      <c r="F7" s="2" t="s">
        <v>44</v>
      </c>
      <c r="G7" s="2" t="s">
        <v>10</v>
      </c>
      <c r="H7" s="2">
        <v>40</v>
      </c>
      <c r="I7" s="2">
        <f t="shared" si="0"/>
        <v>2400</v>
      </c>
      <c r="J7" s="3">
        <f>VLOOKUP(F7,[1]Invoice!$F$4:$J$13,5,FALSE)</f>
        <v>4.3600000000000003</v>
      </c>
      <c r="K7" s="3">
        <f t="shared" si="1"/>
        <v>80</v>
      </c>
      <c r="L7" s="3">
        <f t="shared" si="2"/>
        <v>320</v>
      </c>
      <c r="M7" s="3">
        <v>30</v>
      </c>
      <c r="N7" s="3">
        <f t="shared" si="3"/>
        <v>10894</v>
      </c>
    </row>
    <row r="8" spans="1:14">
      <c r="A8" s="2">
        <v>5</v>
      </c>
      <c r="B8" s="18" t="s">
        <v>14</v>
      </c>
      <c r="C8" s="18" t="s">
        <v>34</v>
      </c>
      <c r="D8" s="18" t="s">
        <v>16</v>
      </c>
      <c r="E8" s="6" t="s">
        <v>46</v>
      </c>
      <c r="F8" s="2" t="s">
        <v>44</v>
      </c>
      <c r="G8" s="2" t="s">
        <v>10</v>
      </c>
      <c r="H8" s="2">
        <v>32</v>
      </c>
      <c r="I8" s="2">
        <f t="shared" si="0"/>
        <v>1920</v>
      </c>
      <c r="J8" s="3">
        <f>VLOOKUP(F8,[1]Invoice!$F$4:$J$13,5,FALSE)</f>
        <v>4.3600000000000003</v>
      </c>
      <c r="K8" s="3">
        <f t="shared" si="1"/>
        <v>64</v>
      </c>
      <c r="L8" s="3">
        <f t="shared" si="2"/>
        <v>256</v>
      </c>
      <c r="M8" s="3">
        <v>30</v>
      </c>
      <c r="N8" s="3">
        <f t="shared" si="3"/>
        <v>8721.2000000000007</v>
      </c>
    </row>
    <row r="9" spans="1:14">
      <c r="A9" s="2">
        <v>6</v>
      </c>
      <c r="B9" s="18" t="s">
        <v>17</v>
      </c>
      <c r="C9" s="18" t="s">
        <v>35</v>
      </c>
      <c r="D9" s="18" t="s">
        <v>18</v>
      </c>
      <c r="E9" s="6" t="s">
        <v>46</v>
      </c>
      <c r="F9" s="2" t="s">
        <v>45</v>
      </c>
      <c r="G9" s="2" t="s">
        <v>10</v>
      </c>
      <c r="H9" s="2">
        <v>7</v>
      </c>
      <c r="I9" s="2">
        <f t="shared" si="0"/>
        <v>420</v>
      </c>
      <c r="J9" s="3">
        <f>VLOOKUP(F9,[1]Invoice!$F$4:$J$13,5,FALSE)</f>
        <v>2.1800000000000002</v>
      </c>
      <c r="K9" s="3">
        <f t="shared" si="1"/>
        <v>14</v>
      </c>
      <c r="L9" s="3">
        <f t="shared" si="2"/>
        <v>56</v>
      </c>
      <c r="M9" s="3">
        <v>30</v>
      </c>
      <c r="N9" s="3">
        <f t="shared" si="3"/>
        <v>1015.6</v>
      </c>
    </row>
    <row r="10" spans="1:14">
      <c r="A10" s="2">
        <v>7</v>
      </c>
      <c r="B10" s="18" t="s">
        <v>17</v>
      </c>
      <c r="C10" s="18" t="s">
        <v>36</v>
      </c>
      <c r="D10" s="18" t="s">
        <v>19</v>
      </c>
      <c r="E10" s="6" t="s">
        <v>46</v>
      </c>
      <c r="F10" s="2" t="s">
        <v>45</v>
      </c>
      <c r="G10" s="2" t="s">
        <v>10</v>
      </c>
      <c r="H10" s="2">
        <v>10</v>
      </c>
      <c r="I10" s="2">
        <f t="shared" si="0"/>
        <v>600</v>
      </c>
      <c r="J10" s="3">
        <f>VLOOKUP(F10,[1]Invoice!$F$4:$J$13,5,FALSE)</f>
        <v>2.1800000000000002</v>
      </c>
      <c r="K10" s="3">
        <f t="shared" si="1"/>
        <v>20</v>
      </c>
      <c r="L10" s="3">
        <f t="shared" si="2"/>
        <v>80</v>
      </c>
      <c r="M10" s="3">
        <v>30</v>
      </c>
      <c r="N10" s="3">
        <f t="shared" si="3"/>
        <v>1438</v>
      </c>
    </row>
    <row r="11" spans="1:14">
      <c r="A11" s="2">
        <v>8</v>
      </c>
      <c r="B11" s="18" t="s">
        <v>17</v>
      </c>
      <c r="C11" s="18" t="s">
        <v>37</v>
      </c>
      <c r="D11" s="18" t="s">
        <v>20</v>
      </c>
      <c r="E11" s="6" t="s">
        <v>46</v>
      </c>
      <c r="F11" s="2" t="s">
        <v>45</v>
      </c>
      <c r="G11" s="2" t="s">
        <v>10</v>
      </c>
      <c r="H11" s="2">
        <v>15</v>
      </c>
      <c r="I11" s="2">
        <f t="shared" si="0"/>
        <v>900</v>
      </c>
      <c r="J11" s="3">
        <f>VLOOKUP(F11,[1]Invoice!$F$4:$J$13,5,FALSE)</f>
        <v>2.1800000000000002</v>
      </c>
      <c r="K11" s="3">
        <f t="shared" si="1"/>
        <v>30</v>
      </c>
      <c r="L11" s="3">
        <f t="shared" si="2"/>
        <v>120</v>
      </c>
      <c r="M11" s="3">
        <v>30</v>
      </c>
      <c r="N11" s="3">
        <f t="shared" si="3"/>
        <v>2142</v>
      </c>
    </row>
    <row r="12" spans="1:14">
      <c r="A12" s="2">
        <v>9</v>
      </c>
      <c r="B12" s="18" t="s">
        <v>17</v>
      </c>
      <c r="C12" s="18" t="s">
        <v>38</v>
      </c>
      <c r="D12" s="18" t="s">
        <v>21</v>
      </c>
      <c r="E12" s="6" t="s">
        <v>46</v>
      </c>
      <c r="F12" s="2" t="s">
        <v>45</v>
      </c>
      <c r="G12" s="2" t="s">
        <v>10</v>
      </c>
      <c r="H12" s="2">
        <v>10</v>
      </c>
      <c r="I12" s="2">
        <f t="shared" si="0"/>
        <v>600</v>
      </c>
      <c r="J12" s="3">
        <f>VLOOKUP(F12,[1]Invoice!$F$4:$J$13,5,FALSE)</f>
        <v>2.1800000000000002</v>
      </c>
      <c r="K12" s="3">
        <f t="shared" si="1"/>
        <v>20</v>
      </c>
      <c r="L12" s="3">
        <f t="shared" si="2"/>
        <v>80</v>
      </c>
      <c r="M12" s="3">
        <v>30</v>
      </c>
      <c r="N12" s="3">
        <f t="shared" si="3"/>
        <v>1438</v>
      </c>
    </row>
    <row r="13" spans="1:14">
      <c r="A13" s="2">
        <v>10</v>
      </c>
      <c r="B13" s="18" t="s">
        <v>22</v>
      </c>
      <c r="C13" s="18" t="s">
        <v>39</v>
      </c>
      <c r="D13" s="18" t="s">
        <v>23</v>
      </c>
      <c r="E13" s="6" t="s">
        <v>46</v>
      </c>
      <c r="F13" s="2" t="s">
        <v>45</v>
      </c>
      <c r="G13" s="2" t="s">
        <v>10</v>
      </c>
      <c r="H13" s="2">
        <v>3</v>
      </c>
      <c r="I13" s="2">
        <f t="shared" si="0"/>
        <v>180</v>
      </c>
      <c r="J13" s="3">
        <f>VLOOKUP(F13,[1]Invoice!$F$4:$J$13,5,FALSE)</f>
        <v>2.1800000000000002</v>
      </c>
      <c r="K13" s="3">
        <f t="shared" si="1"/>
        <v>6</v>
      </c>
      <c r="L13" s="3">
        <f t="shared" si="2"/>
        <v>24</v>
      </c>
      <c r="M13" s="3">
        <v>30</v>
      </c>
      <c r="N13" s="3">
        <f t="shared" si="3"/>
        <v>452.40000000000003</v>
      </c>
    </row>
    <row r="14" spans="1:14">
      <c r="A14" s="18">
        <v>11</v>
      </c>
      <c r="B14" s="18" t="s">
        <v>24</v>
      </c>
      <c r="C14" s="18" t="s">
        <v>40</v>
      </c>
      <c r="D14" s="18" t="s">
        <v>25</v>
      </c>
      <c r="E14" s="6" t="s">
        <v>46</v>
      </c>
      <c r="F14" s="2" t="s">
        <v>43</v>
      </c>
      <c r="G14" s="2" t="s">
        <v>10</v>
      </c>
      <c r="H14" s="2">
        <v>5</v>
      </c>
      <c r="I14" s="2">
        <f t="shared" si="0"/>
        <v>300</v>
      </c>
      <c r="J14" s="3">
        <f>VLOOKUP(F14,[1]Invoice!$F$4:$J$13,5,FALSE)</f>
        <v>1.82</v>
      </c>
      <c r="K14" s="3">
        <f t="shared" si="1"/>
        <v>10</v>
      </c>
      <c r="L14" s="3">
        <f t="shared" si="2"/>
        <v>40</v>
      </c>
      <c r="M14" s="3">
        <v>30</v>
      </c>
      <c r="N14" s="3">
        <f t="shared" si="3"/>
        <v>626</v>
      </c>
    </row>
    <row r="15" spans="1:14">
      <c r="A15" s="12" t="s">
        <v>51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7">
        <f>ROUND(SUM(N4:N14),0)</f>
        <v>42252</v>
      </c>
    </row>
    <row r="16" spans="1:14" s="9" customFormat="1">
      <c r="A16" s="10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8"/>
    </row>
    <row r="17" spans="1:14" s="9" customFormat="1">
      <c r="A17" s="10" t="s">
        <v>27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8"/>
    </row>
    <row r="18" spans="1:14" s="9" customFormat="1" ht="30" customHeight="1">
      <c r="A18" s="21" t="s">
        <v>28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</row>
  </sheetData>
  <mergeCells count="46">
    <mergeCell ref="A1:G1"/>
    <mergeCell ref="A2:G2"/>
    <mergeCell ref="A18:N18"/>
    <mergeCell ref="N4"/>
    <mergeCell ref="B5"/>
    <mergeCell ref="C5"/>
    <mergeCell ref="D5"/>
    <mergeCell ref="M5"/>
    <mergeCell ref="B4"/>
    <mergeCell ref="C4"/>
    <mergeCell ref="D4"/>
    <mergeCell ref="E4"/>
    <mergeCell ref="M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A17:M17"/>
    <mergeCell ref="A15:M15"/>
    <mergeCell ref="H1:N1"/>
    <mergeCell ref="H2:N2"/>
    <mergeCell ref="A16:M16"/>
    <mergeCell ref="A14"/>
    <mergeCell ref="B14"/>
    <mergeCell ref="C14"/>
    <mergeCell ref="D14"/>
    <mergeCell ref="B13"/>
    <mergeCell ref="C13"/>
    <mergeCell ref="D13"/>
    <mergeCell ref="B12"/>
    <mergeCell ref="C12"/>
    <mergeCell ref="D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2023-11-10T10:06:56Z</cp:lastPrinted>
  <dcterms:created xsi:type="dcterms:W3CDTF">2023-11-08T08:21:18Z</dcterms:created>
  <dcterms:modified xsi:type="dcterms:W3CDTF">2023-11-10T10:06:59Z</dcterms:modified>
</cp:coreProperties>
</file>