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Consignment!$A$3:$Q$29</definedName>
    <definedName name="_xlnm.Print_Titles" localSheetId="0">Consignment!$3:$3</definedName>
  </definedNames>
  <calcPr calcId="144525"/>
</workbook>
</file>

<file path=xl/calcChain.xml><?xml version="1.0" encoding="utf-8"?>
<calcChain xmlns="http://schemas.openxmlformats.org/spreadsheetml/2006/main">
  <c r="I27" i="1" l="1"/>
  <c r="H27" i="1"/>
  <c r="G27" i="1"/>
  <c r="O25" i="1"/>
  <c r="L25" i="1"/>
  <c r="J25" i="1"/>
  <c r="N25" i="1" s="1"/>
  <c r="P25" i="1" s="1"/>
  <c r="O24" i="1"/>
  <c r="L24" i="1"/>
  <c r="J24" i="1"/>
  <c r="P23" i="1"/>
  <c r="P22" i="1"/>
  <c r="O21" i="1"/>
  <c r="L21" i="1"/>
  <c r="J21" i="1"/>
  <c r="O20" i="1"/>
  <c r="L20" i="1"/>
  <c r="J20" i="1"/>
  <c r="O19" i="1"/>
  <c r="L19" i="1"/>
  <c r="J19" i="1"/>
  <c r="O18" i="1"/>
  <c r="L18" i="1"/>
  <c r="J18" i="1"/>
  <c r="O17" i="1"/>
  <c r="L17" i="1"/>
  <c r="N17" i="1" s="1"/>
  <c r="P17" i="1" s="1"/>
  <c r="O16" i="1"/>
  <c r="L16" i="1"/>
  <c r="N16" i="1" s="1"/>
  <c r="O15" i="1"/>
  <c r="L15" i="1"/>
  <c r="N15" i="1" s="1"/>
  <c r="O14" i="1"/>
  <c r="L14" i="1"/>
  <c r="J14" i="1"/>
  <c r="O13" i="1"/>
  <c r="L13" i="1"/>
  <c r="J13" i="1"/>
  <c r="P12" i="1"/>
  <c r="O11" i="1"/>
  <c r="L11" i="1"/>
  <c r="J11" i="1"/>
  <c r="O10" i="1"/>
  <c r="L10" i="1"/>
  <c r="J10" i="1"/>
  <c r="O9" i="1"/>
  <c r="L9" i="1"/>
  <c r="J9" i="1"/>
  <c r="P8" i="1"/>
  <c r="O7" i="1"/>
  <c r="L7" i="1"/>
  <c r="J7" i="1"/>
  <c r="O6" i="1"/>
  <c r="L6" i="1"/>
  <c r="J6" i="1"/>
  <c r="O5" i="1"/>
  <c r="L5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O4" i="1"/>
  <c r="L4" i="1"/>
  <c r="J4" i="1"/>
  <c r="N18" i="1" l="1"/>
  <c r="P18" i="1" s="1"/>
  <c r="N20" i="1"/>
  <c r="P20" i="1" s="1"/>
  <c r="N24" i="1"/>
  <c r="P24" i="1" s="1"/>
  <c r="N4" i="1"/>
  <c r="P4" i="1" s="1"/>
  <c r="N5" i="1"/>
  <c r="P5" i="1" s="1"/>
  <c r="N7" i="1"/>
  <c r="P7" i="1" s="1"/>
  <c r="N9" i="1"/>
  <c r="P9" i="1" s="1"/>
  <c r="N11" i="1"/>
  <c r="P11" i="1" s="1"/>
  <c r="N13" i="1"/>
  <c r="P13" i="1" s="1"/>
  <c r="P15" i="1"/>
  <c r="N6" i="1"/>
  <c r="P6" i="1" s="1"/>
  <c r="N10" i="1"/>
  <c r="P10" i="1" s="1"/>
  <c r="N14" i="1"/>
  <c r="P14" i="1" s="1"/>
  <c r="P16" i="1"/>
  <c r="N19" i="1"/>
  <c r="P19" i="1" s="1"/>
  <c r="N21" i="1"/>
  <c r="P21" i="1" s="1"/>
  <c r="P26" i="1" l="1"/>
</calcChain>
</file>

<file path=xl/sharedStrings.xml><?xml version="1.0" encoding="utf-8"?>
<sst xmlns="http://schemas.openxmlformats.org/spreadsheetml/2006/main" count="167" uniqueCount="117">
  <si>
    <t>SHIVA SHAKTI TRADERS</t>
  </si>
  <si>
    <t>OM SAI DISTRIBUTORS</t>
  </si>
  <si>
    <t>BINOD AGENCY</t>
  </si>
  <si>
    <t>BHASKAR AGENCIES</t>
  </si>
  <si>
    <t>arnapurna traders</t>
  </si>
  <si>
    <t>patra agencies</t>
  </si>
  <si>
    <t>LAXMI AGENCIES</t>
  </si>
  <si>
    <t>WEIGHT</t>
  </si>
  <si>
    <t>BHADRAK</t>
  </si>
  <si>
    <t>DABUGAON</t>
  </si>
  <si>
    <t>SIMILIGUDA</t>
  </si>
  <si>
    <t>UMERKOT</t>
  </si>
  <si>
    <t>BOUDH</t>
  </si>
  <si>
    <t>BHANJANAGAR</t>
  </si>
  <si>
    <t>BALUGAON</t>
  </si>
  <si>
    <t>BERHAMPUR</t>
  </si>
  <si>
    <t>PURI</t>
  </si>
  <si>
    <t>BALIGUDA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</si>
  <si>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</si>
  <si>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</si>
  <si>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</si>
  <si>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</si>
  <si>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</si>
  <si>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</si>
  <si>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</si>
  <si>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</si>
  <si>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</si>
  <si>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</si>
  <si>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</si>
  <si>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</si>
  <si>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</si>
  <si>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</si>
  <si>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</si>
  <si>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</si>
  <si>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CTC</t>
  </si>
  <si>
    <t>FIX</t>
  </si>
  <si>
    <t>INVOICE
PRAGATI LOGISTICS,SAMANTA SAHI KHUNTIA LANE,8984191006
GST No:21AGHPB9356M1Z9</t>
  </si>
  <si>
    <t>Kindly, verify &amp; confirm within 7 days, 
GST to be paid by Consignor under Reverse Charge Mechanism(RCM) as per GST.</t>
  </si>
  <si>
    <t>Thanking you for your business.
PRAGATI LOGISTICS</t>
  </si>
  <si>
    <t>MAHAVEER AGENCY</t>
  </si>
  <si>
    <t>DERA</t>
  </si>
  <si>
    <t xml:space="preserve">SRI HANUMAN AGENCY </t>
  </si>
  <si>
    <t xml:space="preserve">TO,
M/S SHANTINATH DETERGENTS PVT. LTD.
Address:TAHASIL - TANGI - CHOUDWAR KHATA NO 142 PLOT NO 9 MOUZA - BADAKESHREPUR 
PS - TANGI ,9337222044
GST No: 21AADCS4720M1ZH
</t>
  </si>
  <si>
    <t>02/3/2024</t>
  </si>
  <si>
    <t>M429</t>
  </si>
  <si>
    <t>465</t>
  </si>
  <si>
    <t>07/3/2024</t>
  </si>
  <si>
    <t>M430</t>
  </si>
  <si>
    <t>BALIMELA</t>
  </si>
  <si>
    <t>467</t>
  </si>
  <si>
    <t>trimata agencies</t>
  </si>
  <si>
    <t>13/3/2024</t>
  </si>
  <si>
    <t>M431</t>
  </si>
  <si>
    <t>468</t>
  </si>
  <si>
    <t>M432</t>
  </si>
  <si>
    <t>BHUBANESWAR</t>
  </si>
  <si>
    <t>470</t>
  </si>
  <si>
    <t>ARADHYA ENTERPRISE</t>
  </si>
  <si>
    <t>14/3/2024</t>
  </si>
  <si>
    <t>M433</t>
  </si>
  <si>
    <t>471</t>
  </si>
  <si>
    <t>15/3/2024</t>
  </si>
  <si>
    <t>M434</t>
  </si>
  <si>
    <t>472</t>
  </si>
  <si>
    <t>19/3/2024</t>
  </si>
  <si>
    <t>M435</t>
  </si>
  <si>
    <t>474</t>
  </si>
  <si>
    <t>RAM CHANDRA BHANDAR</t>
  </si>
  <si>
    <t>M436</t>
  </si>
  <si>
    <t>475</t>
  </si>
  <si>
    <t>M437</t>
  </si>
  <si>
    <t>476</t>
  </si>
  <si>
    <t>20/3/2024</t>
  </si>
  <si>
    <t>M438</t>
  </si>
  <si>
    <t>477</t>
  </si>
  <si>
    <t>M439</t>
  </si>
  <si>
    <t>TIKARPADA</t>
  </si>
  <si>
    <t>478</t>
  </si>
  <si>
    <t>SUBHASHREE AGENCIES TIKRAPARA</t>
  </si>
  <si>
    <t>M440</t>
  </si>
  <si>
    <t>BINKA</t>
  </si>
  <si>
    <t>479</t>
  </si>
  <si>
    <t>MAHESWARI TRADERS BINKA</t>
  </si>
  <si>
    <t>21/3/2024</t>
  </si>
  <si>
    <t>M441</t>
  </si>
  <si>
    <t>RANISARDA</t>
  </si>
  <si>
    <t>480</t>
  </si>
  <si>
    <t>TRIPATHY TRADERS RANISARDA</t>
  </si>
  <si>
    <t>M442</t>
  </si>
  <si>
    <t>CHERUPALI</t>
  </si>
  <si>
    <t>481</t>
  </si>
  <si>
    <t>SRIKRISHNA TRADERS</t>
  </si>
  <si>
    <t>M443</t>
  </si>
  <si>
    <t>482</t>
  </si>
  <si>
    <t>M444</t>
  </si>
  <si>
    <t>483</t>
  </si>
  <si>
    <t xml:space="preserve">SAHA CCTV SECURITY SOLLUTION </t>
  </si>
  <si>
    <t>28/3/2024</t>
  </si>
  <si>
    <t>M445</t>
  </si>
  <si>
    <t>488</t>
  </si>
  <si>
    <t>29/3/2024</t>
  </si>
  <si>
    <t>M451</t>
  </si>
  <si>
    <t>491</t>
  </si>
  <si>
    <t>30/3/2024</t>
  </si>
  <si>
    <t>M452</t>
  </si>
  <si>
    <t>494</t>
  </si>
  <si>
    <t>M453</t>
  </si>
  <si>
    <t>495</t>
  </si>
  <si>
    <t>M454</t>
  </si>
  <si>
    <t>UDALA</t>
  </si>
  <si>
    <t>496</t>
  </si>
  <si>
    <t>SHIPU AGENCY</t>
  </si>
  <si>
    <t>M455</t>
  </si>
  <si>
    <t>497</t>
  </si>
  <si>
    <t>laxmi agencies</t>
  </si>
  <si>
    <t>(RUPEES ONE LAKH NINETY SEVEN THOUSAND NINE HUNDRED THREE ONLY)</t>
  </si>
  <si>
    <t>Bill Date: 31/03/2024
Bill NO : 43237 
Total Amount: 197903.00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</si>
</sst>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 applyNumberFormat="1" applyFont="1"/>
    <xf numFmtId="0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164" fontId="0" fillId="0" borderId="0" xfId="0" applyNumberFormat="1" applyFont="1"/>
    <xf numFmtId="2" fontId="3" fillId="2" borderId="2" xfId="1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0" fontId="0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 wrapText="1"/>
    </xf>
    <xf numFmtId="2" fontId="3" fillId="2" borderId="4" xfId="1" applyNumberFormat="1" applyFont="1" applyFill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left"/>
    </xf>
    <xf numFmtId="2" fontId="4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/>
    <xf numFmtId="2" fontId="0" fillId="2" borderId="1" xfId="0" applyNumberFormat="1" applyFont="1" applyFill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13" xfId="0" applyNumberFormat="1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1" fillId="2" borderId="12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0" fillId="2" borderId="4" xfId="0" applyNumberFormat="1" applyFont="1" applyFill="1" applyBorder="1" applyAlignment="1">
      <alignment horizontal="center" wrapText="1"/>
    </xf>
    <xf numFmtId="0" fontId="1" fillId="0" borderId="14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10</xdr:col>
      <xdr:colOff>247649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0"/>
          <a:ext cx="5505449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  <cell r="D4">
            <v>2.4000000000000004</v>
          </cell>
          <cell r="E4">
            <v>2.5200000000000005</v>
          </cell>
        </row>
        <row r="5">
          <cell r="C5" t="str">
            <v>ATHAMALLIK</v>
          </cell>
          <cell r="D5">
            <v>3.2</v>
          </cell>
          <cell r="E5">
            <v>3.3200000000000003</v>
          </cell>
        </row>
        <row r="6">
          <cell r="C6" t="str">
            <v>BALASORE</v>
          </cell>
          <cell r="D6">
            <v>2.5</v>
          </cell>
          <cell r="E6">
            <v>2.62</v>
          </cell>
        </row>
        <row r="7">
          <cell r="C7" t="str">
            <v>BALIAPAL</v>
          </cell>
          <cell r="D7">
            <v>3.6000000000000005</v>
          </cell>
          <cell r="E7">
            <v>3.7200000000000006</v>
          </cell>
        </row>
        <row r="8">
          <cell r="C8" t="str">
            <v>BALIGUDA</v>
          </cell>
          <cell r="D8">
            <v>4.45</v>
          </cell>
          <cell r="E8">
            <v>4.57</v>
          </cell>
        </row>
        <row r="9">
          <cell r="C9" t="str">
            <v>BALIMELA</v>
          </cell>
          <cell r="D9">
            <v>4.8999999999999995</v>
          </cell>
          <cell r="E9">
            <v>5.0199999999999996</v>
          </cell>
        </row>
        <row r="10">
          <cell r="C10" t="str">
            <v>BALUGAON</v>
          </cell>
          <cell r="D10">
            <v>2.4000000000000004</v>
          </cell>
          <cell r="E10">
            <v>2.5200000000000005</v>
          </cell>
        </row>
        <row r="11">
          <cell r="C11" t="str">
            <v>BARANGA</v>
          </cell>
          <cell r="D11">
            <v>2</v>
          </cell>
          <cell r="E11">
            <v>2.12</v>
          </cell>
        </row>
        <row r="12">
          <cell r="C12" t="str">
            <v>BARBIL</v>
          </cell>
          <cell r="D12">
            <v>4.3</v>
          </cell>
          <cell r="E12">
            <v>4.42</v>
          </cell>
        </row>
        <row r="13">
          <cell r="C13" t="str">
            <v>BARIPADA</v>
          </cell>
          <cell r="D13">
            <v>2.6</v>
          </cell>
          <cell r="E13">
            <v>2.72</v>
          </cell>
        </row>
        <row r="14">
          <cell r="C14" t="str">
            <v>BARPALI</v>
          </cell>
          <cell r="D14">
            <v>4.3</v>
          </cell>
          <cell r="E14">
            <v>4.42</v>
          </cell>
        </row>
        <row r="15">
          <cell r="C15" t="str">
            <v>BERHAMPUR</v>
          </cell>
          <cell r="D15">
            <v>2.4000000000000004</v>
          </cell>
          <cell r="E15">
            <v>2.5200000000000005</v>
          </cell>
        </row>
        <row r="16">
          <cell r="C16" t="str">
            <v>BHADRAK</v>
          </cell>
          <cell r="D16">
            <v>2.4000000000000004</v>
          </cell>
          <cell r="E16">
            <v>2.5200000000000005</v>
          </cell>
        </row>
        <row r="17">
          <cell r="C17" t="str">
            <v>BHANJANAGAR</v>
          </cell>
          <cell r="D17">
            <v>3.1000000000000005</v>
          </cell>
          <cell r="E17">
            <v>3.2200000000000006</v>
          </cell>
        </row>
        <row r="18">
          <cell r="C18" t="str">
            <v>BHAWANIPATNA</v>
          </cell>
          <cell r="D18">
            <v>3.1000000000000005</v>
          </cell>
          <cell r="E18">
            <v>3.2200000000000006</v>
          </cell>
        </row>
        <row r="19">
          <cell r="C19" t="str">
            <v>BHOGARAI</v>
          </cell>
          <cell r="D19">
            <v>3.8000000000000003</v>
          </cell>
          <cell r="E19">
            <v>3.9200000000000004</v>
          </cell>
        </row>
        <row r="20">
          <cell r="C20" t="str">
            <v>BHUBANESWAR</v>
          </cell>
          <cell r="D20">
            <v>2.4000000000000004</v>
          </cell>
          <cell r="E20">
            <v>2.5200000000000005</v>
          </cell>
        </row>
        <row r="21">
          <cell r="C21" t="str">
            <v>BIRAMITRAPUR</v>
          </cell>
          <cell r="D21">
            <v>4.3</v>
          </cell>
          <cell r="E21">
            <v>4.42</v>
          </cell>
        </row>
        <row r="22">
          <cell r="C22" t="str">
            <v>BIRIDI</v>
          </cell>
          <cell r="D22">
            <v>2.35</v>
          </cell>
          <cell r="E22">
            <v>2.4700000000000002</v>
          </cell>
        </row>
        <row r="23">
          <cell r="C23" t="str">
            <v>BISAM CUTTACK</v>
          </cell>
          <cell r="D23">
            <v>4.1500000000000004</v>
          </cell>
          <cell r="E23">
            <v>4.2700000000000005</v>
          </cell>
        </row>
        <row r="24">
          <cell r="C24" t="str">
            <v>BOIPARIGUDA</v>
          </cell>
          <cell r="D24">
            <v>4.5</v>
          </cell>
          <cell r="E24">
            <v>4.62</v>
          </cell>
        </row>
        <row r="25">
          <cell r="C25" t="str">
            <v>BOLANGIR</v>
          </cell>
          <cell r="D25">
            <v>3.1</v>
          </cell>
          <cell r="E25">
            <v>3.22</v>
          </cell>
        </row>
        <row r="26">
          <cell r="C26" t="str">
            <v>BORIGUMA</v>
          </cell>
          <cell r="D26">
            <v>3.5000000000000004</v>
          </cell>
          <cell r="E26">
            <v>3.6200000000000006</v>
          </cell>
        </row>
        <row r="27">
          <cell r="C27" t="str">
            <v>BOUDH</v>
          </cell>
          <cell r="D27">
            <v>4.1500000000000004</v>
          </cell>
          <cell r="E27">
            <v>4.2700000000000005</v>
          </cell>
        </row>
        <row r="28">
          <cell r="C28" t="str">
            <v>BRAJARAJNAGAR</v>
          </cell>
          <cell r="D28">
            <v>4.1500000000000004</v>
          </cell>
          <cell r="E28">
            <v>4.2700000000000005</v>
          </cell>
        </row>
        <row r="29">
          <cell r="C29" t="str">
            <v>CHANDIPUR</v>
          </cell>
          <cell r="D29">
            <v>3.3000000000000007</v>
          </cell>
          <cell r="E29">
            <v>3.4200000000000008</v>
          </cell>
        </row>
        <row r="30">
          <cell r="C30" t="str">
            <v>CHANDIPUT</v>
          </cell>
          <cell r="D30">
            <v>3.7000000000000006</v>
          </cell>
          <cell r="E30">
            <v>3.8200000000000007</v>
          </cell>
        </row>
        <row r="31">
          <cell r="C31" t="str">
            <v>CHANDPUR</v>
          </cell>
          <cell r="D31">
            <v>2.4000000000000004</v>
          </cell>
          <cell r="E31">
            <v>2.5200000000000005</v>
          </cell>
        </row>
        <row r="32">
          <cell r="C32" t="str">
            <v>CUTTACK</v>
          </cell>
          <cell r="D32">
            <v>1.7999999999999998</v>
          </cell>
          <cell r="E32">
            <v>1.92</v>
          </cell>
        </row>
        <row r="33">
          <cell r="C33" t="str">
            <v>DABUGAON</v>
          </cell>
          <cell r="D33">
            <v>4.7</v>
          </cell>
          <cell r="E33">
            <v>4.82</v>
          </cell>
        </row>
        <row r="34">
          <cell r="C34" t="str">
            <v>DASPALLA</v>
          </cell>
          <cell r="D34">
            <v>3.1000000000000005</v>
          </cell>
          <cell r="E34">
            <v>3.2200000000000006</v>
          </cell>
        </row>
        <row r="35">
          <cell r="C35" t="str">
            <v>DEOGARH</v>
          </cell>
          <cell r="D35">
            <v>3.3000000000000007</v>
          </cell>
          <cell r="E35">
            <v>3.4200000000000008</v>
          </cell>
        </row>
        <row r="36">
          <cell r="C36" t="str">
            <v>DIGAPAHANDI</v>
          </cell>
          <cell r="D36">
            <v>3.3000000000000007</v>
          </cell>
          <cell r="E36">
            <v>3.4200000000000008</v>
          </cell>
        </row>
        <row r="37">
          <cell r="C37" t="str">
            <v>GAJAPATI</v>
          </cell>
          <cell r="D37">
            <v>4.5</v>
          </cell>
          <cell r="E37">
            <v>4.62</v>
          </cell>
        </row>
        <row r="38">
          <cell r="C38" t="str">
            <v>GARABANDHA</v>
          </cell>
          <cell r="D38">
            <v>5</v>
          </cell>
          <cell r="E38">
            <v>5.12</v>
          </cell>
        </row>
        <row r="39">
          <cell r="C39" t="str">
            <v>GHATGAON</v>
          </cell>
          <cell r="D39">
            <v>3.1000000000000005</v>
          </cell>
          <cell r="E39">
            <v>3.2200000000000006</v>
          </cell>
        </row>
        <row r="40">
          <cell r="C40" t="str">
            <v>GUDARI</v>
          </cell>
          <cell r="D40">
            <v>3.9000000000000004</v>
          </cell>
          <cell r="E40">
            <v>4.0200000000000005</v>
          </cell>
        </row>
        <row r="41">
          <cell r="C41" t="str">
            <v>GURUNTHI</v>
          </cell>
          <cell r="D41">
            <v>2.5</v>
          </cell>
          <cell r="E41">
            <v>2.62</v>
          </cell>
        </row>
        <row r="42">
          <cell r="C42" t="str">
            <v>JAGATSINGHPUR</v>
          </cell>
          <cell r="D42">
            <v>2.35</v>
          </cell>
          <cell r="E42">
            <v>2.4700000000000002</v>
          </cell>
        </row>
        <row r="43">
          <cell r="C43" t="str">
            <v>JALESWAR</v>
          </cell>
          <cell r="D43">
            <v>3.4500000000000006</v>
          </cell>
          <cell r="E43">
            <v>3.5700000000000007</v>
          </cell>
        </row>
        <row r="44">
          <cell r="C44" t="str">
            <v>JARKA</v>
          </cell>
          <cell r="D44">
            <v>2.1</v>
          </cell>
          <cell r="E44">
            <v>2.2200000000000002</v>
          </cell>
        </row>
        <row r="45">
          <cell r="C45" t="str">
            <v>JEYPORE</v>
          </cell>
          <cell r="D45">
            <v>3.6000000000000005</v>
          </cell>
          <cell r="E45">
            <v>3.7200000000000006</v>
          </cell>
        </row>
        <row r="46">
          <cell r="C46" t="str">
            <v>JHARSUGUDA</v>
          </cell>
          <cell r="D46">
            <v>3.4000000000000004</v>
          </cell>
          <cell r="E46">
            <v>3.5200000000000005</v>
          </cell>
        </row>
        <row r="47">
          <cell r="C47" t="str">
            <v>KABISURYANAGAR</v>
          </cell>
          <cell r="D47">
            <v>3.4000000000000004</v>
          </cell>
          <cell r="E47">
            <v>3.5200000000000005</v>
          </cell>
        </row>
        <row r="48">
          <cell r="C48" t="str">
            <v>KARANJIA</v>
          </cell>
          <cell r="D48">
            <v>3.4000000000000004</v>
          </cell>
          <cell r="E48">
            <v>3.5200000000000005</v>
          </cell>
        </row>
        <row r="49">
          <cell r="C49" t="str">
            <v>KENDRAPARA</v>
          </cell>
          <cell r="D49">
            <v>2.35</v>
          </cell>
          <cell r="E49">
            <v>2.4700000000000002</v>
          </cell>
        </row>
        <row r="50">
          <cell r="C50" t="str">
            <v>KEONJHAR</v>
          </cell>
          <cell r="D50">
            <v>2.7</v>
          </cell>
          <cell r="E50">
            <v>2.8200000000000003</v>
          </cell>
        </row>
        <row r="51">
          <cell r="C51" t="str">
            <v>KESHPUR</v>
          </cell>
          <cell r="D51">
            <v>2.5</v>
          </cell>
          <cell r="E51">
            <v>2.62</v>
          </cell>
        </row>
        <row r="52">
          <cell r="C52" t="str">
            <v>KESINGA</v>
          </cell>
          <cell r="D52">
            <v>3.1000000000000005</v>
          </cell>
          <cell r="E52">
            <v>3.2200000000000006</v>
          </cell>
        </row>
        <row r="53">
          <cell r="C53" t="str">
            <v>KHALARI</v>
          </cell>
          <cell r="D53">
            <v>2.4000000000000004</v>
          </cell>
          <cell r="E53">
            <v>2.5200000000000005</v>
          </cell>
        </row>
        <row r="54">
          <cell r="C54" t="str">
            <v>KHALIKOT</v>
          </cell>
          <cell r="D54">
            <v>3.1</v>
          </cell>
          <cell r="E54">
            <v>3.22</v>
          </cell>
        </row>
        <row r="55">
          <cell r="C55" t="str">
            <v>KHAMAR</v>
          </cell>
          <cell r="D55">
            <v>3.5000000000000004</v>
          </cell>
          <cell r="E55">
            <v>3.6200000000000006</v>
          </cell>
        </row>
        <row r="56">
          <cell r="C56" t="str">
            <v>KHURDA</v>
          </cell>
          <cell r="D56">
            <v>2.3000000000000003</v>
          </cell>
          <cell r="E56">
            <v>2.4200000000000004</v>
          </cell>
        </row>
        <row r="57">
          <cell r="C57" t="str">
            <v>KORAPUT</v>
          </cell>
          <cell r="D57">
            <v>4</v>
          </cell>
          <cell r="E57">
            <v>4.12</v>
          </cell>
        </row>
        <row r="58">
          <cell r="C58" t="str">
            <v>KUARMUNDA</v>
          </cell>
          <cell r="D58">
            <v>3.4000000000000004</v>
          </cell>
          <cell r="E58">
            <v>3.5200000000000005</v>
          </cell>
        </row>
        <row r="59">
          <cell r="C59" t="str">
            <v>KUCHINDA</v>
          </cell>
          <cell r="D59">
            <v>4.2</v>
          </cell>
          <cell r="E59">
            <v>4.32</v>
          </cell>
        </row>
        <row r="60">
          <cell r="C60" t="str">
            <v>KUNDANDEIPUR</v>
          </cell>
          <cell r="D60">
            <v>2.2000000000000002</v>
          </cell>
          <cell r="E60">
            <v>2.3200000000000003</v>
          </cell>
        </row>
        <row r="61">
          <cell r="C61" t="str">
            <v>LUHAGUDI</v>
          </cell>
          <cell r="D61">
            <v>3.1</v>
          </cell>
          <cell r="E61">
            <v>3.22</v>
          </cell>
        </row>
        <row r="62">
          <cell r="C62" t="str">
            <v>MAIDALPUR</v>
          </cell>
          <cell r="D62">
            <v>4.9000000000000004</v>
          </cell>
          <cell r="E62">
            <v>5.0200000000000005</v>
          </cell>
        </row>
        <row r="63">
          <cell r="C63" t="str">
            <v>MALKANGIRI</v>
          </cell>
          <cell r="D63">
            <v>4.7</v>
          </cell>
          <cell r="E63">
            <v>4.82</v>
          </cell>
        </row>
        <row r="64">
          <cell r="C64" t="str">
            <v>MAYURBHANJ</v>
          </cell>
          <cell r="D64">
            <v>3.3000000000000007</v>
          </cell>
          <cell r="E64">
            <v>3.4200000000000008</v>
          </cell>
        </row>
        <row r="65">
          <cell r="C65" t="str">
            <v>MOHANA</v>
          </cell>
          <cell r="D65">
            <v>3.4000000000000004</v>
          </cell>
          <cell r="E65">
            <v>3.5200000000000005</v>
          </cell>
        </row>
        <row r="66">
          <cell r="C66" t="str">
            <v>NAYAGARH</v>
          </cell>
          <cell r="D66">
            <v>2.8000000000000003</v>
          </cell>
          <cell r="E66">
            <v>2.9200000000000004</v>
          </cell>
        </row>
        <row r="67">
          <cell r="C67" t="str">
            <v>NUAPARA</v>
          </cell>
          <cell r="D67">
            <v>4.2</v>
          </cell>
          <cell r="E67">
            <v>4.32</v>
          </cell>
        </row>
        <row r="68">
          <cell r="C68" t="str">
            <v>PADMAPUR(BARAGARH)</v>
          </cell>
          <cell r="D68">
            <v>4.8</v>
          </cell>
          <cell r="E68">
            <v>4.92</v>
          </cell>
        </row>
        <row r="69">
          <cell r="C69" t="str">
            <v>PADMAPUR(GNP)</v>
          </cell>
          <cell r="D69">
            <v>3.4500000000000006</v>
          </cell>
          <cell r="E69">
            <v>3.5700000000000007</v>
          </cell>
        </row>
        <row r="70">
          <cell r="C70" t="str">
            <v>PARADEEP</v>
          </cell>
          <cell r="D70">
            <v>2.4000000000000004</v>
          </cell>
          <cell r="E70">
            <v>2.5200000000000005</v>
          </cell>
        </row>
        <row r="71">
          <cell r="C71" t="str">
            <v>PARALAKHEMUNDI</v>
          </cell>
          <cell r="D71">
            <v>4.1000000000000005</v>
          </cell>
          <cell r="E71">
            <v>4.2200000000000006</v>
          </cell>
        </row>
        <row r="72">
          <cell r="C72" t="str">
            <v>PHULBANI</v>
          </cell>
          <cell r="D72">
            <v>4.1000000000000005</v>
          </cell>
          <cell r="E72">
            <v>4.2200000000000006</v>
          </cell>
        </row>
        <row r="73">
          <cell r="C73" t="str">
            <v>PURI</v>
          </cell>
          <cell r="D73">
            <v>2.5</v>
          </cell>
          <cell r="E73">
            <v>2.62</v>
          </cell>
        </row>
        <row r="74">
          <cell r="C74" t="str">
            <v>RAJGANGPUR</v>
          </cell>
          <cell r="D74">
            <v>3.9000000000000004</v>
          </cell>
          <cell r="E74">
            <v>4.0200000000000005</v>
          </cell>
        </row>
        <row r="75">
          <cell r="C75" t="str">
            <v>RAYAGADA</v>
          </cell>
          <cell r="D75">
            <v>3.1000000000000005</v>
          </cell>
          <cell r="E75">
            <v>3.2200000000000006</v>
          </cell>
        </row>
        <row r="76">
          <cell r="C76" t="str">
            <v>REDHAKHOL</v>
          </cell>
          <cell r="D76">
            <v>4.1500000000000004</v>
          </cell>
          <cell r="E76">
            <v>4.2700000000000005</v>
          </cell>
        </row>
        <row r="77">
          <cell r="C77" t="str">
            <v>ROURKELA</v>
          </cell>
          <cell r="D77">
            <v>2.8000000000000003</v>
          </cell>
          <cell r="E77">
            <v>2.9200000000000004</v>
          </cell>
        </row>
        <row r="78">
          <cell r="C78" t="str">
            <v>SALIPUR</v>
          </cell>
          <cell r="D78">
            <v>2</v>
          </cell>
          <cell r="E78">
            <v>2.12</v>
          </cell>
        </row>
        <row r="79">
          <cell r="C79" t="str">
            <v>SAMBALPUR</v>
          </cell>
          <cell r="D79">
            <v>2.6</v>
          </cell>
          <cell r="E79">
            <v>2.72</v>
          </cell>
        </row>
        <row r="80">
          <cell r="C80" t="str">
            <v>SIMILIGUDA</v>
          </cell>
          <cell r="D80">
            <v>3.9000000000000004</v>
          </cell>
          <cell r="E80">
            <v>4.0200000000000005</v>
          </cell>
        </row>
        <row r="81">
          <cell r="C81" t="str">
            <v>SORO</v>
          </cell>
          <cell r="D81">
            <v>2.7</v>
          </cell>
          <cell r="E81">
            <v>2.8200000000000003</v>
          </cell>
        </row>
        <row r="82">
          <cell r="C82" t="str">
            <v>TALCHER</v>
          </cell>
          <cell r="D82">
            <v>2.4000000000000004</v>
          </cell>
          <cell r="E82">
            <v>2.5200000000000005</v>
          </cell>
        </row>
        <row r="83">
          <cell r="C83" t="str">
            <v>TIRTOL</v>
          </cell>
          <cell r="D83">
            <v>2.3000000000000003</v>
          </cell>
          <cell r="E83">
            <v>2.4200000000000004</v>
          </cell>
        </row>
        <row r="84">
          <cell r="C84" t="str">
            <v>UDALA</v>
          </cell>
          <cell r="D84">
            <v>3.2000000000000006</v>
          </cell>
          <cell r="E84">
            <v>3.3200000000000007</v>
          </cell>
        </row>
        <row r="85">
          <cell r="C85" t="str">
            <v>UMERKOT</v>
          </cell>
          <cell r="D85">
            <v>3.7000000000000006</v>
          </cell>
          <cell r="E85">
            <v>3.8200000000000007</v>
          </cell>
        </row>
        <row r="86">
          <cell r="C86" t="str">
            <v>TANGI</v>
          </cell>
          <cell r="D86">
            <v>2.3000000000000003</v>
          </cell>
          <cell r="E86">
            <v>1.65</v>
          </cell>
        </row>
        <row r="87">
          <cell r="C87" t="str">
            <v>DERA</v>
          </cell>
          <cell r="E87">
            <v>2.52</v>
          </cell>
        </row>
        <row r="88">
          <cell r="C88" t="str">
            <v xml:space="preserve">BAHARPAL </v>
          </cell>
          <cell r="E88">
            <v>2.82</v>
          </cell>
        </row>
        <row r="89">
          <cell r="C89" t="str">
            <v>PASUDA (KHUNTA)</v>
          </cell>
          <cell r="E89">
            <v>3.6</v>
          </cell>
        </row>
        <row r="90">
          <cell r="C90" t="str">
            <v>BASANTIA</v>
          </cell>
          <cell r="E90">
            <v>2.82</v>
          </cell>
        </row>
        <row r="91">
          <cell r="C91" t="str">
            <v>TIKARPADA</v>
          </cell>
          <cell r="E91">
            <v>3.32</v>
          </cell>
        </row>
        <row r="92">
          <cell r="C92" t="str">
            <v>BINKA</v>
          </cell>
          <cell r="E92">
            <v>5.25</v>
          </cell>
        </row>
        <row r="93">
          <cell r="C93" t="str">
            <v>RANISARDA</v>
          </cell>
          <cell r="E93">
            <v>5.25</v>
          </cell>
        </row>
        <row r="94">
          <cell r="C94" t="str">
            <v>CHERUPALI</v>
          </cell>
          <cell r="E94">
            <v>5.25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workbookViewId="0">
      <selection activeCell="Q2" sqref="Q2"/>
    </sheetView>
  </sheetViews>
  <sheetFormatPr defaultColWidth="9" defaultRowHeight="15"/>
  <cols>
    <col min="1" max="1" width="4.5703125" style="2" customWidth="1"/>
    <col min="2" max="2" width="10.28515625" style="6" customWidth="1"/>
    <col min="3" max="3" width="7.42578125" customWidth="1"/>
    <col min="4" max="4" width="6.42578125" bestFit="1" customWidth="1"/>
    <col min="5" max="5" width="16.5703125" customWidth="1"/>
    <col min="6" max="6" width="4.85546875" bestFit="1" customWidth="1"/>
    <col min="7" max="7" width="6.5703125" bestFit="1" customWidth="1"/>
    <col min="8" max="8" width="8.42578125" bestFit="1" customWidth="1"/>
    <col min="9" max="10" width="8.28515625" customWidth="1"/>
    <col min="11" max="11" width="7.85546875" customWidth="1"/>
    <col min="12" max="12" width="6.5703125" bestFit="1" customWidth="1"/>
    <col min="13" max="13" width="6.42578125" bestFit="1" customWidth="1"/>
    <col min="14" max="14" width="10.140625" customWidth="1"/>
    <col min="15" max="15" width="7.85546875" bestFit="1" customWidth="1"/>
    <col min="16" max="16" width="10" customWidth="1"/>
    <col min="17" max="17" width="32.7109375" bestFit="1" customWidth="1"/>
    <col min="18" max="19" width="9.5703125" bestFit="1" customWidth="1"/>
  </cols>
  <sheetData>
    <row r="1" spans="1:19" ht="90.75" customHeight="1" thickBot="1">
      <c r="A1" s="35"/>
      <c r="B1" s="36"/>
      <c r="C1" s="36"/>
      <c r="D1" s="36"/>
      <c r="E1" s="36"/>
      <c r="F1" s="36"/>
      <c r="G1" s="36"/>
      <c r="H1" s="36"/>
      <c r="I1" s="36"/>
      <c r="J1" s="36"/>
      <c r="K1" s="37"/>
      <c r="L1" s="38" t="s">
        <v>36</v>
      </c>
      <c r="M1" s="39"/>
      <c r="N1" s="39"/>
      <c r="O1" s="39"/>
      <c r="P1" s="40"/>
    </row>
    <row r="2" spans="1:19" ht="112.5" customHeight="1" thickBot="1">
      <c r="A2" s="41" t="s">
        <v>42</v>
      </c>
      <c r="B2" s="42"/>
      <c r="C2" s="42"/>
      <c r="D2" s="42"/>
      <c r="E2" s="42"/>
      <c r="F2" s="43"/>
      <c r="G2" s="43"/>
      <c r="H2" s="43"/>
      <c r="I2" s="43"/>
      <c r="J2" s="43"/>
      <c r="K2" s="43"/>
      <c r="L2" s="38" t="s">
        <v>116</v>
      </c>
      <c r="M2" s="39"/>
      <c r="N2" s="39"/>
      <c r="O2" s="39"/>
      <c r="P2" s="40"/>
      <c r="Q2" s="8"/>
      <c r="S2" s="8"/>
    </row>
    <row r="3" spans="1:19" ht="45.75" thickBot="1">
      <c r="A3" s="11" t="s">
        <v>19</v>
      </c>
      <c r="B3" s="12" t="s">
        <v>21</v>
      </c>
      <c r="C3" s="13" t="s">
        <v>20</v>
      </c>
      <c r="D3" s="14" t="s">
        <v>24</v>
      </c>
      <c r="E3" s="14" t="s">
        <v>18</v>
      </c>
      <c r="F3" s="14" t="s">
        <v>22</v>
      </c>
      <c r="G3" s="14" t="s">
        <v>25</v>
      </c>
      <c r="H3" s="14" t="s">
        <v>26</v>
      </c>
      <c r="I3" s="14" t="s">
        <v>7</v>
      </c>
      <c r="J3" s="15" t="s">
        <v>27</v>
      </c>
      <c r="K3" s="15" t="s">
        <v>28</v>
      </c>
      <c r="L3" s="15" t="s">
        <v>29</v>
      </c>
      <c r="M3" s="15" t="s">
        <v>30</v>
      </c>
      <c r="N3" s="15" t="s">
        <v>31</v>
      </c>
      <c r="O3" s="15" t="s">
        <v>32</v>
      </c>
      <c r="P3" s="16" t="s">
        <v>33</v>
      </c>
      <c r="Q3" s="7" t="s">
        <v>23</v>
      </c>
    </row>
    <row r="4" spans="1:19">
      <c r="A4" s="17">
        <v>1</v>
      </c>
      <c r="B4" s="1" t="s">
        <v>43</v>
      </c>
      <c r="C4" s="3" t="s">
        <v>44</v>
      </c>
      <c r="D4" s="18" t="s">
        <v>34</v>
      </c>
      <c r="E4" s="1" t="s">
        <v>17</v>
      </c>
      <c r="F4" s="1" t="s">
        <v>45</v>
      </c>
      <c r="G4" s="1">
        <v>21</v>
      </c>
      <c r="H4" s="1"/>
      <c r="I4" s="1">
        <v>175</v>
      </c>
      <c r="J4" s="4">
        <f>VLOOKUP(E4,'[1]SAFE CHEM INDUSTRIES'!$C$4:$E$94,3,FALSE)</f>
        <v>4.57</v>
      </c>
      <c r="K4" s="4">
        <v>75</v>
      </c>
      <c r="L4" s="4">
        <f>G4*2</f>
        <v>42</v>
      </c>
      <c r="M4" s="4">
        <v>30</v>
      </c>
      <c r="N4" s="4">
        <f>I4*J4+L4+M4</f>
        <v>871.75</v>
      </c>
      <c r="O4" s="4">
        <f>H4*K4</f>
        <v>0</v>
      </c>
      <c r="P4" s="4">
        <f t="shared" ref="P4:P25" si="0">N4+O4</f>
        <v>871.75</v>
      </c>
      <c r="Q4" s="1" t="s">
        <v>6</v>
      </c>
    </row>
    <row r="5" spans="1:19">
      <c r="A5" s="17">
        <f>A4+1</f>
        <v>2</v>
      </c>
      <c r="B5" s="1" t="s">
        <v>46</v>
      </c>
      <c r="C5" s="3" t="s">
        <v>47</v>
      </c>
      <c r="D5" s="18" t="s">
        <v>34</v>
      </c>
      <c r="E5" s="1" t="s">
        <v>48</v>
      </c>
      <c r="F5" s="1" t="s">
        <v>49</v>
      </c>
      <c r="G5" s="1">
        <v>353</v>
      </c>
      <c r="H5" s="1">
        <v>13</v>
      </c>
      <c r="I5" s="1">
        <v>3355</v>
      </c>
      <c r="J5" s="4">
        <f>VLOOKUP(E5,'[1]SAFE CHEM INDUSTRIES'!$C$4:$E$94,3,FALSE)</f>
        <v>5.0199999999999996</v>
      </c>
      <c r="K5" s="4">
        <v>75</v>
      </c>
      <c r="L5" s="4">
        <f>G5*2</f>
        <v>706</v>
      </c>
      <c r="M5" s="4">
        <v>30</v>
      </c>
      <c r="N5" s="4">
        <f>I5*J5+L5+M5</f>
        <v>17578.099999999999</v>
      </c>
      <c r="O5" s="4">
        <f>H5*K5</f>
        <v>975</v>
      </c>
      <c r="P5" s="4">
        <f t="shared" si="0"/>
        <v>18553.099999999999</v>
      </c>
      <c r="Q5" s="1" t="s">
        <v>50</v>
      </c>
    </row>
    <row r="6" spans="1:19">
      <c r="A6" s="17">
        <f t="shared" ref="A6:A25" si="1">A5+1</f>
        <v>3</v>
      </c>
      <c r="B6" s="1" t="s">
        <v>51</v>
      </c>
      <c r="C6" s="3" t="s">
        <v>52</v>
      </c>
      <c r="D6" s="18" t="s">
        <v>34</v>
      </c>
      <c r="E6" s="1" t="s">
        <v>12</v>
      </c>
      <c r="F6" s="1" t="s">
        <v>53</v>
      </c>
      <c r="G6" s="1">
        <v>88</v>
      </c>
      <c r="H6" s="1"/>
      <c r="I6" s="1">
        <v>1404</v>
      </c>
      <c r="J6" s="4">
        <f>VLOOKUP(E6,'[1]SAFE CHEM INDUSTRIES'!$C$4:$E$94,3,FALSE)</f>
        <v>4.2700000000000005</v>
      </c>
      <c r="K6" s="4">
        <v>75</v>
      </c>
      <c r="L6" s="4">
        <f>G6*2</f>
        <v>176</v>
      </c>
      <c r="M6" s="4">
        <v>30</v>
      </c>
      <c r="N6" s="4">
        <f>I6*J6+L6+M6</f>
        <v>6201.0800000000008</v>
      </c>
      <c r="O6" s="4">
        <f>H6*K6</f>
        <v>0</v>
      </c>
      <c r="P6" s="4">
        <f t="shared" si="0"/>
        <v>6201.0800000000008</v>
      </c>
      <c r="Q6" s="1" t="s">
        <v>2</v>
      </c>
    </row>
    <row r="7" spans="1:19">
      <c r="A7" s="17">
        <f t="shared" si="1"/>
        <v>4</v>
      </c>
      <c r="B7" s="1" t="s">
        <v>51</v>
      </c>
      <c r="C7" s="3" t="s">
        <v>54</v>
      </c>
      <c r="D7" s="18" t="s">
        <v>34</v>
      </c>
      <c r="E7" s="1" t="s">
        <v>55</v>
      </c>
      <c r="F7" s="1" t="s">
        <v>56</v>
      </c>
      <c r="G7" s="1">
        <v>84</v>
      </c>
      <c r="H7" s="1"/>
      <c r="I7" s="1">
        <v>965</v>
      </c>
      <c r="J7" s="4">
        <f>VLOOKUP(E7,'[1]SAFE CHEM INDUSTRIES'!$C$4:$E$94,3,FALSE)</f>
        <v>2.5200000000000005</v>
      </c>
      <c r="K7" s="4">
        <v>75</v>
      </c>
      <c r="L7" s="4">
        <f>G7*2</f>
        <v>168</v>
      </c>
      <c r="M7" s="4">
        <v>30</v>
      </c>
      <c r="N7" s="4">
        <f>I7*J7+L7+M7</f>
        <v>2629.8000000000006</v>
      </c>
      <c r="O7" s="4">
        <f>H7*K7</f>
        <v>0</v>
      </c>
      <c r="P7" s="4">
        <f t="shared" si="0"/>
        <v>2629.8000000000006</v>
      </c>
      <c r="Q7" s="1" t="s">
        <v>57</v>
      </c>
    </row>
    <row r="8" spans="1:19">
      <c r="A8" s="17">
        <f t="shared" si="1"/>
        <v>5</v>
      </c>
      <c r="B8" s="1" t="s">
        <v>58</v>
      </c>
      <c r="C8" s="3" t="s">
        <v>59</v>
      </c>
      <c r="D8" s="18" t="s">
        <v>34</v>
      </c>
      <c r="E8" s="1" t="s">
        <v>13</v>
      </c>
      <c r="F8" s="1" t="s">
        <v>60</v>
      </c>
      <c r="G8" s="1">
        <v>367</v>
      </c>
      <c r="H8" s="1">
        <v>6</v>
      </c>
      <c r="I8" s="1">
        <v>3387</v>
      </c>
      <c r="J8" s="5" t="s">
        <v>35</v>
      </c>
      <c r="K8" s="5" t="s">
        <v>35</v>
      </c>
      <c r="L8" s="5" t="s">
        <v>35</v>
      </c>
      <c r="M8" s="4">
        <v>30</v>
      </c>
      <c r="N8" s="4">
        <v>12180</v>
      </c>
      <c r="O8" s="4">
        <v>0</v>
      </c>
      <c r="P8" s="4">
        <f t="shared" si="0"/>
        <v>12180</v>
      </c>
      <c r="Q8" s="1" t="s">
        <v>39</v>
      </c>
    </row>
    <row r="9" spans="1:19">
      <c r="A9" s="17">
        <f t="shared" si="1"/>
        <v>6</v>
      </c>
      <c r="B9" s="1" t="s">
        <v>61</v>
      </c>
      <c r="C9" s="3" t="s">
        <v>62</v>
      </c>
      <c r="D9" s="18" t="s">
        <v>34</v>
      </c>
      <c r="E9" s="1" t="s">
        <v>10</v>
      </c>
      <c r="F9" s="1" t="s">
        <v>63</v>
      </c>
      <c r="G9" s="1">
        <v>228</v>
      </c>
      <c r="H9" s="1"/>
      <c r="I9" s="1">
        <v>2166</v>
      </c>
      <c r="J9" s="4">
        <f>VLOOKUP(E9,'[1]SAFE CHEM INDUSTRIES'!$C$4:$E$94,3,FALSE)</f>
        <v>4.0200000000000005</v>
      </c>
      <c r="K9" s="4">
        <v>75</v>
      </c>
      <c r="L9" s="4">
        <f>G9*2</f>
        <v>456</v>
      </c>
      <c r="M9" s="4">
        <v>30</v>
      </c>
      <c r="N9" s="4">
        <f>I9*J9+L9+M9</f>
        <v>9193.3200000000015</v>
      </c>
      <c r="O9" s="4">
        <f>H9*K9</f>
        <v>0</v>
      </c>
      <c r="P9" s="4">
        <f t="shared" si="0"/>
        <v>9193.3200000000015</v>
      </c>
      <c r="Q9" s="1" t="s">
        <v>1</v>
      </c>
    </row>
    <row r="10" spans="1:19">
      <c r="A10" s="17">
        <f t="shared" si="1"/>
        <v>7</v>
      </c>
      <c r="B10" s="1" t="s">
        <v>64</v>
      </c>
      <c r="C10" s="3" t="s">
        <v>65</v>
      </c>
      <c r="D10" s="18" t="s">
        <v>34</v>
      </c>
      <c r="E10" s="1" t="s">
        <v>8</v>
      </c>
      <c r="F10" s="1" t="s">
        <v>66</v>
      </c>
      <c r="G10" s="1">
        <v>137</v>
      </c>
      <c r="H10" s="1">
        <v>2</v>
      </c>
      <c r="I10" s="1">
        <v>1541</v>
      </c>
      <c r="J10" s="4">
        <f>VLOOKUP(E10,'[1]SAFE CHEM INDUSTRIES'!$C$4:$E$94,3,FALSE)</f>
        <v>2.5200000000000005</v>
      </c>
      <c r="K10" s="4">
        <v>75</v>
      </c>
      <c r="L10" s="4">
        <f>G10*2</f>
        <v>274</v>
      </c>
      <c r="M10" s="4">
        <v>30</v>
      </c>
      <c r="N10" s="4">
        <f>I10*J10+L10+M10</f>
        <v>4187.3200000000006</v>
      </c>
      <c r="O10" s="4">
        <f>H10*K10</f>
        <v>150</v>
      </c>
      <c r="P10" s="4">
        <f t="shared" si="0"/>
        <v>4337.3200000000006</v>
      </c>
      <c r="Q10" s="1" t="s">
        <v>67</v>
      </c>
    </row>
    <row r="11" spans="1:19">
      <c r="A11" s="17">
        <f t="shared" si="1"/>
        <v>8</v>
      </c>
      <c r="B11" s="1" t="s">
        <v>64</v>
      </c>
      <c r="C11" s="3" t="s">
        <v>68</v>
      </c>
      <c r="D11" s="18" t="s">
        <v>34</v>
      </c>
      <c r="E11" s="1" t="s">
        <v>14</v>
      </c>
      <c r="F11" s="1" t="s">
        <v>69</v>
      </c>
      <c r="G11" s="1">
        <v>110</v>
      </c>
      <c r="H11" s="1">
        <v>5</v>
      </c>
      <c r="I11" s="1">
        <v>1722</v>
      </c>
      <c r="J11" s="4">
        <f>VLOOKUP(E11,'[1]SAFE CHEM INDUSTRIES'!$C$4:$E$94,3,FALSE)</f>
        <v>2.5200000000000005</v>
      </c>
      <c r="K11" s="4">
        <v>75</v>
      </c>
      <c r="L11" s="4">
        <f>G11*2</f>
        <v>220</v>
      </c>
      <c r="M11" s="4">
        <v>30</v>
      </c>
      <c r="N11" s="4">
        <f>I11*J11+L11+M11</f>
        <v>4589.4400000000005</v>
      </c>
      <c r="O11" s="4">
        <f>H11*K11</f>
        <v>375</v>
      </c>
      <c r="P11" s="4">
        <f t="shared" si="0"/>
        <v>4964.4400000000005</v>
      </c>
      <c r="Q11" s="1" t="s">
        <v>3</v>
      </c>
    </row>
    <row r="12" spans="1:19">
      <c r="A12" s="17">
        <f t="shared" si="1"/>
        <v>9</v>
      </c>
      <c r="B12" s="1" t="s">
        <v>64</v>
      </c>
      <c r="C12" s="3" t="s">
        <v>70</v>
      </c>
      <c r="D12" s="18" t="s">
        <v>34</v>
      </c>
      <c r="E12" s="1" t="s">
        <v>13</v>
      </c>
      <c r="F12" s="1" t="s">
        <v>71</v>
      </c>
      <c r="G12" s="1">
        <v>383</v>
      </c>
      <c r="H12" s="1">
        <v>9</v>
      </c>
      <c r="I12" s="1">
        <v>3476</v>
      </c>
      <c r="J12" s="5" t="s">
        <v>35</v>
      </c>
      <c r="K12" s="5" t="s">
        <v>35</v>
      </c>
      <c r="L12" s="5" t="s">
        <v>35</v>
      </c>
      <c r="M12" s="4">
        <v>30</v>
      </c>
      <c r="N12" s="4">
        <v>12180</v>
      </c>
      <c r="O12" s="4">
        <v>0</v>
      </c>
      <c r="P12" s="4">
        <f t="shared" si="0"/>
        <v>12180</v>
      </c>
      <c r="Q12" s="1" t="s">
        <v>39</v>
      </c>
    </row>
    <row r="13" spans="1:19">
      <c r="A13" s="17">
        <f t="shared" si="1"/>
        <v>10</v>
      </c>
      <c r="B13" s="1" t="s">
        <v>72</v>
      </c>
      <c r="C13" s="3" t="s">
        <v>73</v>
      </c>
      <c r="D13" s="18" t="s">
        <v>34</v>
      </c>
      <c r="E13" s="1" t="s">
        <v>9</v>
      </c>
      <c r="F13" s="1" t="s">
        <v>74</v>
      </c>
      <c r="G13" s="1">
        <v>337</v>
      </c>
      <c r="H13" s="1">
        <v>4</v>
      </c>
      <c r="I13" s="1">
        <v>2500</v>
      </c>
      <c r="J13" s="4">
        <f>VLOOKUP(E13,'[1]SAFE CHEM INDUSTRIES'!$C$4:$E$94,3,FALSE)</f>
        <v>4.82</v>
      </c>
      <c r="K13" s="4">
        <v>75</v>
      </c>
      <c r="L13" s="4">
        <f t="shared" ref="L13:L21" si="2">G13*2</f>
        <v>674</v>
      </c>
      <c r="M13" s="4">
        <v>30</v>
      </c>
      <c r="N13" s="4">
        <f t="shared" ref="N13:N21" si="3">I13*J13+L13+M13</f>
        <v>12754</v>
      </c>
      <c r="O13" s="4">
        <f t="shared" ref="O13:O21" si="4">H13*K13</f>
        <v>300</v>
      </c>
      <c r="P13" s="4">
        <f t="shared" si="0"/>
        <v>13054</v>
      </c>
      <c r="Q13" s="1" t="s">
        <v>0</v>
      </c>
    </row>
    <row r="14" spans="1:19">
      <c r="A14" s="17">
        <f t="shared" si="1"/>
        <v>11</v>
      </c>
      <c r="B14" s="1" t="s">
        <v>72</v>
      </c>
      <c r="C14" s="3" t="s">
        <v>75</v>
      </c>
      <c r="D14" s="18" t="s">
        <v>34</v>
      </c>
      <c r="E14" s="9" t="s">
        <v>76</v>
      </c>
      <c r="F14" s="1" t="s">
        <v>77</v>
      </c>
      <c r="G14" s="1">
        <v>139</v>
      </c>
      <c r="H14" s="1">
        <v>10</v>
      </c>
      <c r="I14" s="1">
        <v>1565</v>
      </c>
      <c r="J14" s="4">
        <f>VLOOKUP(E14,'[1]SAFE CHEM INDUSTRIES'!$C$4:$E$94,3,FALSE)</f>
        <v>3.32</v>
      </c>
      <c r="K14" s="4">
        <v>75</v>
      </c>
      <c r="L14" s="4">
        <f t="shared" si="2"/>
        <v>278</v>
      </c>
      <c r="M14" s="4">
        <v>30</v>
      </c>
      <c r="N14" s="4">
        <f t="shared" si="3"/>
        <v>5503.8</v>
      </c>
      <c r="O14" s="4">
        <f t="shared" si="4"/>
        <v>750</v>
      </c>
      <c r="P14" s="4">
        <f t="shared" si="0"/>
        <v>6253.8</v>
      </c>
      <c r="Q14" s="1" t="s">
        <v>78</v>
      </c>
    </row>
    <row r="15" spans="1:19">
      <c r="A15" s="19">
        <f t="shared" si="1"/>
        <v>12</v>
      </c>
      <c r="B15" s="20" t="s">
        <v>72</v>
      </c>
      <c r="C15" s="21" t="s">
        <v>79</v>
      </c>
      <c r="D15" s="20" t="s">
        <v>34</v>
      </c>
      <c r="E15" s="20" t="s">
        <v>80</v>
      </c>
      <c r="F15" s="20" t="s">
        <v>81</v>
      </c>
      <c r="G15" s="20">
        <v>304</v>
      </c>
      <c r="H15" s="20">
        <v>3</v>
      </c>
      <c r="I15" s="20">
        <v>2467</v>
      </c>
      <c r="J15" s="22">
        <v>5.25</v>
      </c>
      <c r="K15" s="22">
        <v>75</v>
      </c>
      <c r="L15" s="22">
        <f t="shared" si="2"/>
        <v>608</v>
      </c>
      <c r="M15" s="22">
        <v>30</v>
      </c>
      <c r="N15" s="22">
        <f t="shared" si="3"/>
        <v>13589.75</v>
      </c>
      <c r="O15" s="22">
        <f t="shared" si="4"/>
        <v>225</v>
      </c>
      <c r="P15" s="22">
        <f t="shared" si="0"/>
        <v>13814.75</v>
      </c>
      <c r="Q15" s="20" t="s">
        <v>82</v>
      </c>
    </row>
    <row r="16" spans="1:19">
      <c r="A16" s="19">
        <f t="shared" si="1"/>
        <v>13</v>
      </c>
      <c r="B16" s="20" t="s">
        <v>83</v>
      </c>
      <c r="C16" s="21" t="s">
        <v>84</v>
      </c>
      <c r="D16" s="20" t="s">
        <v>34</v>
      </c>
      <c r="E16" s="20" t="s">
        <v>85</v>
      </c>
      <c r="F16" s="20" t="s">
        <v>86</v>
      </c>
      <c r="G16" s="20">
        <v>180</v>
      </c>
      <c r="H16" s="20">
        <v>3</v>
      </c>
      <c r="I16" s="20">
        <v>1087</v>
      </c>
      <c r="J16" s="22">
        <v>5.25</v>
      </c>
      <c r="K16" s="22">
        <v>75</v>
      </c>
      <c r="L16" s="22">
        <f t="shared" si="2"/>
        <v>360</v>
      </c>
      <c r="M16" s="22">
        <v>30</v>
      </c>
      <c r="N16" s="22">
        <f t="shared" si="3"/>
        <v>6096.75</v>
      </c>
      <c r="O16" s="22">
        <f t="shared" si="4"/>
        <v>225</v>
      </c>
      <c r="P16" s="22">
        <f t="shared" si="0"/>
        <v>6321.75</v>
      </c>
      <c r="Q16" s="20" t="s">
        <v>87</v>
      </c>
    </row>
    <row r="17" spans="1:17">
      <c r="A17" s="19">
        <f t="shared" si="1"/>
        <v>14</v>
      </c>
      <c r="B17" s="20" t="s">
        <v>83</v>
      </c>
      <c r="C17" s="21" t="s">
        <v>88</v>
      </c>
      <c r="D17" s="20" t="s">
        <v>34</v>
      </c>
      <c r="E17" s="20" t="s">
        <v>89</v>
      </c>
      <c r="F17" s="20" t="s">
        <v>90</v>
      </c>
      <c r="G17" s="20">
        <v>238</v>
      </c>
      <c r="H17" s="20">
        <v>16</v>
      </c>
      <c r="I17" s="20">
        <v>2332</v>
      </c>
      <c r="J17" s="22">
        <v>5.25</v>
      </c>
      <c r="K17" s="22">
        <v>75</v>
      </c>
      <c r="L17" s="22">
        <f t="shared" si="2"/>
        <v>476</v>
      </c>
      <c r="M17" s="22">
        <v>30</v>
      </c>
      <c r="N17" s="22">
        <f t="shared" si="3"/>
        <v>12749</v>
      </c>
      <c r="O17" s="22">
        <f t="shared" si="4"/>
        <v>1200</v>
      </c>
      <c r="P17" s="22">
        <f t="shared" si="0"/>
        <v>13949</v>
      </c>
      <c r="Q17" s="20" t="s">
        <v>91</v>
      </c>
    </row>
    <row r="18" spans="1:17">
      <c r="A18" s="17">
        <f t="shared" si="1"/>
        <v>15</v>
      </c>
      <c r="B18" s="1" t="s">
        <v>83</v>
      </c>
      <c r="C18" s="3" t="s">
        <v>92</v>
      </c>
      <c r="D18" s="18" t="s">
        <v>34</v>
      </c>
      <c r="E18" s="1" t="s">
        <v>16</v>
      </c>
      <c r="F18" s="1" t="s">
        <v>93</v>
      </c>
      <c r="G18" s="1">
        <v>125</v>
      </c>
      <c r="H18" s="1">
        <v>1</v>
      </c>
      <c r="I18" s="1">
        <v>1292</v>
      </c>
      <c r="J18" s="4">
        <f>VLOOKUP(E18,'[1]SAFE CHEM INDUSTRIES'!$C$4:$E$94,3,FALSE)</f>
        <v>2.62</v>
      </c>
      <c r="K18" s="4">
        <v>75</v>
      </c>
      <c r="L18" s="4">
        <f t="shared" si="2"/>
        <v>250</v>
      </c>
      <c r="M18" s="4">
        <v>30</v>
      </c>
      <c r="N18" s="4">
        <f t="shared" si="3"/>
        <v>3665.04</v>
      </c>
      <c r="O18" s="4">
        <f t="shared" si="4"/>
        <v>75</v>
      </c>
      <c r="P18" s="4">
        <f t="shared" si="0"/>
        <v>3740.04</v>
      </c>
      <c r="Q18" s="1" t="s">
        <v>5</v>
      </c>
    </row>
    <row r="19" spans="1:17">
      <c r="A19" s="17">
        <f t="shared" si="1"/>
        <v>16</v>
      </c>
      <c r="B19" s="1" t="s">
        <v>83</v>
      </c>
      <c r="C19" s="3" t="s">
        <v>94</v>
      </c>
      <c r="D19" s="18" t="s">
        <v>34</v>
      </c>
      <c r="E19" s="1" t="s">
        <v>11</v>
      </c>
      <c r="F19" s="1" t="s">
        <v>95</v>
      </c>
      <c r="G19" s="1">
        <v>328</v>
      </c>
      <c r="H19" s="1">
        <v>8</v>
      </c>
      <c r="I19" s="1">
        <v>3660</v>
      </c>
      <c r="J19" s="4">
        <f>VLOOKUP(E19,'[1]SAFE CHEM INDUSTRIES'!$C$4:$E$94,3,FALSE)</f>
        <v>3.8200000000000007</v>
      </c>
      <c r="K19" s="4">
        <v>75</v>
      </c>
      <c r="L19" s="4">
        <f t="shared" si="2"/>
        <v>656</v>
      </c>
      <c r="M19" s="4">
        <v>30</v>
      </c>
      <c r="N19" s="4">
        <f t="shared" si="3"/>
        <v>14667.200000000003</v>
      </c>
      <c r="O19" s="4">
        <f t="shared" si="4"/>
        <v>600</v>
      </c>
      <c r="P19" s="4">
        <f t="shared" si="0"/>
        <v>15267.200000000003</v>
      </c>
      <c r="Q19" s="18" t="s">
        <v>96</v>
      </c>
    </row>
    <row r="20" spans="1:17">
      <c r="A20" s="17">
        <f t="shared" si="1"/>
        <v>17</v>
      </c>
      <c r="B20" s="1" t="s">
        <v>97</v>
      </c>
      <c r="C20" s="3" t="s">
        <v>98</v>
      </c>
      <c r="D20" s="18" t="s">
        <v>34</v>
      </c>
      <c r="E20" s="1" t="s">
        <v>12</v>
      </c>
      <c r="F20" s="1" t="s">
        <v>99</v>
      </c>
      <c r="G20" s="1">
        <v>129</v>
      </c>
      <c r="H20" s="1">
        <v>8</v>
      </c>
      <c r="I20" s="1">
        <v>1684</v>
      </c>
      <c r="J20" s="4">
        <f>VLOOKUP(E20,'[1]SAFE CHEM INDUSTRIES'!$C$4:$E$94,3,FALSE)</f>
        <v>4.2700000000000005</v>
      </c>
      <c r="K20" s="4">
        <v>75</v>
      </c>
      <c r="L20" s="4">
        <f t="shared" si="2"/>
        <v>258</v>
      </c>
      <c r="M20" s="4">
        <v>30</v>
      </c>
      <c r="N20" s="4">
        <f t="shared" si="3"/>
        <v>7478.6800000000012</v>
      </c>
      <c r="O20" s="4">
        <f t="shared" si="4"/>
        <v>600</v>
      </c>
      <c r="P20" s="4">
        <f t="shared" si="0"/>
        <v>8078.6800000000012</v>
      </c>
      <c r="Q20" s="1" t="s">
        <v>2</v>
      </c>
    </row>
    <row r="21" spans="1:17">
      <c r="A21" s="17">
        <f t="shared" si="1"/>
        <v>18</v>
      </c>
      <c r="B21" s="1" t="s">
        <v>100</v>
      </c>
      <c r="C21" s="3" t="s">
        <v>101</v>
      </c>
      <c r="D21" s="18" t="s">
        <v>34</v>
      </c>
      <c r="E21" s="1" t="s">
        <v>14</v>
      </c>
      <c r="F21" s="1" t="s">
        <v>102</v>
      </c>
      <c r="G21" s="1">
        <v>105</v>
      </c>
      <c r="H21" s="1">
        <v>6</v>
      </c>
      <c r="I21" s="1">
        <v>1796</v>
      </c>
      <c r="J21" s="4">
        <f>VLOOKUP(E21,'[1]SAFE CHEM INDUSTRIES'!$C$4:$E$94,3,FALSE)</f>
        <v>2.5200000000000005</v>
      </c>
      <c r="K21" s="4">
        <v>75</v>
      </c>
      <c r="L21" s="4">
        <f t="shared" si="2"/>
        <v>210</v>
      </c>
      <c r="M21" s="4">
        <v>30</v>
      </c>
      <c r="N21" s="4">
        <f t="shared" si="3"/>
        <v>4765.920000000001</v>
      </c>
      <c r="O21" s="4">
        <f t="shared" si="4"/>
        <v>450</v>
      </c>
      <c r="P21" s="4">
        <f t="shared" si="0"/>
        <v>5215.920000000001</v>
      </c>
      <c r="Q21" s="1" t="s">
        <v>3</v>
      </c>
    </row>
    <row r="22" spans="1:17">
      <c r="A22" s="17">
        <f t="shared" si="1"/>
        <v>19</v>
      </c>
      <c r="B22" s="1" t="s">
        <v>103</v>
      </c>
      <c r="C22" s="3" t="s">
        <v>104</v>
      </c>
      <c r="D22" s="18" t="s">
        <v>34</v>
      </c>
      <c r="E22" s="1" t="s">
        <v>40</v>
      </c>
      <c r="F22" s="1" t="s">
        <v>105</v>
      </c>
      <c r="G22" s="1">
        <v>201</v>
      </c>
      <c r="H22" s="1">
        <v>18</v>
      </c>
      <c r="I22" s="1">
        <v>3193</v>
      </c>
      <c r="J22" s="5" t="s">
        <v>35</v>
      </c>
      <c r="K22" s="5" t="s">
        <v>35</v>
      </c>
      <c r="L22" s="5" t="s">
        <v>35</v>
      </c>
      <c r="M22" s="4">
        <v>30</v>
      </c>
      <c r="N22" s="4">
        <v>9500</v>
      </c>
      <c r="O22" s="4">
        <v>0</v>
      </c>
      <c r="P22" s="4">
        <f t="shared" si="0"/>
        <v>9500</v>
      </c>
      <c r="Q22" s="1" t="s">
        <v>41</v>
      </c>
    </row>
    <row r="23" spans="1:17">
      <c r="A23" s="17">
        <f t="shared" si="1"/>
        <v>20</v>
      </c>
      <c r="B23" s="9" t="s">
        <v>103</v>
      </c>
      <c r="C23" s="23" t="s">
        <v>106</v>
      </c>
      <c r="D23" s="24" t="s">
        <v>34</v>
      </c>
      <c r="E23" s="9" t="s">
        <v>15</v>
      </c>
      <c r="F23" s="9" t="s">
        <v>107</v>
      </c>
      <c r="G23" s="9">
        <v>312</v>
      </c>
      <c r="H23" s="9">
        <v>14</v>
      </c>
      <c r="I23" s="9">
        <v>3929</v>
      </c>
      <c r="J23" s="10" t="s">
        <v>35</v>
      </c>
      <c r="K23" s="10" t="s">
        <v>35</v>
      </c>
      <c r="L23" s="10" t="s">
        <v>35</v>
      </c>
      <c r="M23" s="25">
        <v>30</v>
      </c>
      <c r="N23" s="25">
        <v>14250</v>
      </c>
      <c r="O23" s="25">
        <v>0</v>
      </c>
      <c r="P23" s="25">
        <f t="shared" si="0"/>
        <v>14250</v>
      </c>
      <c r="Q23" s="9" t="s">
        <v>4</v>
      </c>
    </row>
    <row r="24" spans="1:17">
      <c r="A24" s="17">
        <f t="shared" si="1"/>
        <v>21</v>
      </c>
      <c r="B24" s="1" t="s">
        <v>103</v>
      </c>
      <c r="C24" s="3" t="s">
        <v>108</v>
      </c>
      <c r="D24" s="18" t="s">
        <v>34</v>
      </c>
      <c r="E24" s="1" t="s">
        <v>109</v>
      </c>
      <c r="F24" s="1" t="s">
        <v>110</v>
      </c>
      <c r="G24" s="1">
        <v>225</v>
      </c>
      <c r="H24" s="1">
        <v>1</v>
      </c>
      <c r="I24" s="1">
        <v>2487</v>
      </c>
      <c r="J24" s="4">
        <f>VLOOKUP(E24,'[1]SAFE CHEM INDUSTRIES'!$C$4:$E$94,3,FALSE)</f>
        <v>3.3200000000000007</v>
      </c>
      <c r="K24" s="4">
        <v>75</v>
      </c>
      <c r="L24" s="4">
        <f>G24*2</f>
        <v>450</v>
      </c>
      <c r="M24" s="4">
        <v>30</v>
      </c>
      <c r="N24" s="4">
        <f>I24*J24+L24+M24</f>
        <v>8736.840000000002</v>
      </c>
      <c r="O24" s="4">
        <f>H24*K24</f>
        <v>75</v>
      </c>
      <c r="P24" s="4">
        <f t="shared" si="0"/>
        <v>8811.840000000002</v>
      </c>
      <c r="Q24" s="1" t="s">
        <v>111</v>
      </c>
    </row>
    <row r="25" spans="1:17">
      <c r="A25" s="17">
        <f t="shared" si="1"/>
        <v>22</v>
      </c>
      <c r="B25" s="1" t="s">
        <v>103</v>
      </c>
      <c r="C25" s="3" t="s">
        <v>112</v>
      </c>
      <c r="D25" s="18" t="s">
        <v>34</v>
      </c>
      <c r="E25" s="1" t="s">
        <v>17</v>
      </c>
      <c r="F25" s="1" t="s">
        <v>113</v>
      </c>
      <c r="G25" s="1">
        <v>164</v>
      </c>
      <c r="H25" s="1">
        <v>1</v>
      </c>
      <c r="I25" s="1">
        <v>1773</v>
      </c>
      <c r="J25" s="4">
        <f>VLOOKUP(E25,'[1]SAFE CHEM INDUSTRIES'!$C$4:$E$94,3,FALSE)</f>
        <v>4.57</v>
      </c>
      <c r="K25" s="4">
        <v>75</v>
      </c>
      <c r="L25" s="4">
        <f>G25*2</f>
        <v>328</v>
      </c>
      <c r="M25" s="4">
        <v>30</v>
      </c>
      <c r="N25" s="4">
        <f>I25*J25+L25+M25</f>
        <v>8460.61</v>
      </c>
      <c r="O25" s="4">
        <f>H25*K25</f>
        <v>75</v>
      </c>
      <c r="P25" s="4">
        <f t="shared" si="0"/>
        <v>8535.61</v>
      </c>
      <c r="Q25" s="1" t="s">
        <v>114</v>
      </c>
    </row>
    <row r="26" spans="1:17">
      <c r="A26" s="44" t="s">
        <v>115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6"/>
      <c r="P26" s="26">
        <f>ROUND(SUM(P4:P25),0)</f>
        <v>197903</v>
      </c>
      <c r="Q26" s="27"/>
    </row>
    <row r="27" spans="1:17" ht="15.75" thickBot="1">
      <c r="B27"/>
      <c r="G27" s="28">
        <f>SUM(G4:G25)</f>
        <v>4558</v>
      </c>
      <c r="H27" s="28">
        <f>SUM(H4:H25)</f>
        <v>128</v>
      </c>
      <c r="I27" s="28">
        <f>SUM(I4:I25)</f>
        <v>47956</v>
      </c>
      <c r="J27" s="8"/>
      <c r="K27" s="8"/>
      <c r="L27" s="8"/>
      <c r="M27" s="8"/>
      <c r="N27" s="8"/>
      <c r="O27" s="8"/>
      <c r="P27" s="8"/>
    </row>
    <row r="28" spans="1:17" ht="34.5" customHeight="1" thickBot="1">
      <c r="A28" s="29" t="s">
        <v>37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1"/>
    </row>
    <row r="29" spans="1:17" ht="32.25" customHeight="1" thickBot="1">
      <c r="A29" s="32" t="s">
        <v>38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4"/>
    </row>
  </sheetData>
  <sortState ref="B4:Q41">
    <sortCondition ref="B4:B41"/>
    <sortCondition ref="C4:C41"/>
  </sortState>
  <mergeCells count="8">
    <mergeCell ref="A28:P28"/>
    <mergeCell ref="A29:P29"/>
    <mergeCell ref="A1:K1"/>
    <mergeCell ref="L1:P1"/>
    <mergeCell ref="A2:E2"/>
    <mergeCell ref="F2:K2"/>
    <mergeCell ref="L2:P2"/>
    <mergeCell ref="A26:O26"/>
  </mergeCells>
  <conditionalFormatting sqref="I28:I1048576 I1:I3">
    <cfRule type="duplicateValues" dxfId="1" priority="7"/>
  </conditionalFormatting>
  <conditionalFormatting sqref="E3">
    <cfRule type="duplicateValues" dxfId="0" priority="10"/>
  </conditionalFormatting>
  <pageMargins left="0.43307086614173229" right="0.23622047244094491" top="0.6" bottom="0.54" header="0.23622047244094491" footer="0.26"/>
  <pageSetup paperSize="9" fitToWidth="0" fitToHeight="0" orientation="landscape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2024-04-16T11:03:37Z</cp:lastPrinted>
  <dcterms:created xsi:type="dcterms:W3CDTF">2023-03-12T08:28:15Z</dcterms:created>
  <dcterms:modified xsi:type="dcterms:W3CDTF">2024-04-16T13:04:07Z</dcterms:modified>
</cp:coreProperties>
</file>