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G10"/>
  <c r="I5"/>
  <c r="I6"/>
  <c r="H5"/>
  <c r="J5" s="1"/>
  <c r="H6"/>
  <c r="I4"/>
  <c r="H4"/>
  <c r="J4" s="1"/>
  <c r="J6" l="1"/>
  <c r="L6" s="1"/>
  <c r="L5"/>
  <c r="L7" l="1"/>
</calcChain>
</file>

<file path=xl/sharedStrings.xml><?xml version="1.0" encoding="utf-8"?>
<sst xmlns="http://schemas.openxmlformats.org/spreadsheetml/2006/main" count="33" uniqueCount="31">
  <si>
    <t>14/4/2026</t>
  </si>
  <si>
    <t>40017</t>
  </si>
  <si>
    <t>30/4/2026</t>
  </si>
  <si>
    <t>40033</t>
  </si>
  <si>
    <t>11/4/2026</t>
  </si>
  <si>
    <t>4004</t>
  </si>
  <si>
    <t>JAGATSINGHPUR</t>
  </si>
  <si>
    <t>ANGUL</t>
  </si>
  <si>
    <t>DO/00506</t>
  </si>
  <si>
    <t>DO/01278</t>
  </si>
  <si>
    <t>MA/00353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</si>
  <si>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</si>
  <si>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</si>
  <si>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</si>
  <si>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</si>
  <si>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</si>
  <si>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</si>
  <si>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</si>
  <si>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</si>
  <si>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</si>
  <si>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</si>
  <si>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SUB.CH.</t>
  </si>
  <si>
    <t>LR.CH.</t>
  </si>
  <si>
    <t>AMOUNT</t>
  </si>
  <si>
    <t>KUJANGA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</si>
  <si>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</si>
  <si>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</si>
  <si>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</si>
  <si>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>(RUPEES ONE THOUSAND NINETY SEVEN ONLY)</t>
  </si>
  <si>
    <t>Bill Date : 30/04/2026
Bill NO : 2573
Total Amount : 1097.00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</si>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</sst>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766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" bestFit="1" customWidth="1"/>
    <col min="9" max="9" width="5.5703125" bestFit="1" customWidth="1"/>
    <col min="10" max="10" width="8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25</v>
      </c>
      <c r="J1" s="20"/>
      <c r="K1" s="20"/>
      <c r="L1" s="20"/>
    </row>
    <row r="2" spans="1:12" s="1" customFormat="1" ht="76.5" customHeight="1">
      <c r="A2" s="17" t="s">
        <v>26</v>
      </c>
      <c r="B2" s="18"/>
      <c r="C2" s="18"/>
      <c r="D2" s="18"/>
      <c r="E2" s="18"/>
      <c r="F2" s="18"/>
      <c r="G2" s="18"/>
      <c r="H2" s="19"/>
      <c r="I2" s="20" t="s">
        <v>29</v>
      </c>
      <c r="J2" s="20"/>
      <c r="K2" s="20"/>
      <c r="L2" s="20"/>
    </row>
    <row r="3" spans="1:12" s="2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</row>
    <row r="4" spans="1:12">
      <c r="A4" s="3">
        <v>1</v>
      </c>
      <c r="B4" s="3" t="s">
        <v>4</v>
      </c>
      <c r="C4" s="3" t="s">
        <v>10</v>
      </c>
      <c r="D4" s="3" t="s">
        <v>5</v>
      </c>
      <c r="E4" s="4" t="s">
        <v>11</v>
      </c>
      <c r="F4" s="3" t="s">
        <v>7</v>
      </c>
      <c r="G4" s="3">
        <v>4</v>
      </c>
      <c r="H4" s="3">
        <f>VLOOKUP(F4,'[1]ARISTO PHARMASEUTICALS'!$C$3:$E$40,3,FALSE)</f>
        <v>33.81</v>
      </c>
      <c r="I4" s="7">
        <f>G4*2</f>
        <v>8</v>
      </c>
      <c r="J4" s="7">
        <f>G4*H4*20/100</f>
        <v>27.048000000000002</v>
      </c>
      <c r="K4" s="7">
        <v>35</v>
      </c>
      <c r="L4" s="7">
        <f>G4*H4+I4+J4+K4</f>
        <v>205.28800000000001</v>
      </c>
    </row>
    <row r="5" spans="1:12">
      <c r="A5" s="3">
        <v>2</v>
      </c>
      <c r="B5" s="3" t="s">
        <v>0</v>
      </c>
      <c r="C5" s="3" t="s">
        <v>8</v>
      </c>
      <c r="D5" s="3" t="s">
        <v>1</v>
      </c>
      <c r="E5" s="4" t="s">
        <v>11</v>
      </c>
      <c r="F5" s="3" t="s">
        <v>6</v>
      </c>
      <c r="G5" s="3">
        <v>6</v>
      </c>
      <c r="H5" s="3">
        <f>VLOOKUP(F5,'[1]ARISTO PHARMASEUTICALS'!$C$3:$E$40,3,FALSE)</f>
        <v>38.630000000000003</v>
      </c>
      <c r="I5" s="7">
        <f t="shared" ref="I5:I6" si="0">G5*2</f>
        <v>12</v>
      </c>
      <c r="J5" s="7">
        <f t="shared" ref="J5:J6" si="1">G5*H5*20/100</f>
        <v>46.356000000000002</v>
      </c>
      <c r="K5" s="7">
        <v>35</v>
      </c>
      <c r="L5" s="7">
        <f t="shared" ref="L5:L6" si="2">G5*H5+I5+J5+K5</f>
        <v>325.13600000000002</v>
      </c>
    </row>
    <row r="6" spans="1:12">
      <c r="A6" s="3">
        <v>3</v>
      </c>
      <c r="B6" s="3" t="s">
        <v>2</v>
      </c>
      <c r="C6" s="3" t="s">
        <v>9</v>
      </c>
      <c r="D6" s="3" t="s">
        <v>3</v>
      </c>
      <c r="E6" s="4" t="s">
        <v>11</v>
      </c>
      <c r="F6" s="4" t="s">
        <v>24</v>
      </c>
      <c r="G6" s="3">
        <v>11</v>
      </c>
      <c r="H6" s="3">
        <f>VLOOKUP(F6,'[1]ARISTO PHARMASEUTICALS'!$C$3:$E$40,3,FALSE)</f>
        <v>38.630000000000003</v>
      </c>
      <c r="I6" s="7">
        <f t="shared" si="0"/>
        <v>22</v>
      </c>
      <c r="J6" s="7">
        <f t="shared" si="1"/>
        <v>84.986000000000004</v>
      </c>
      <c r="K6" s="7">
        <v>35</v>
      </c>
      <c r="L6" s="7">
        <f t="shared" si="2"/>
        <v>566.91600000000005</v>
      </c>
    </row>
    <row r="7" spans="1:12" s="9" customFormat="1">
      <c r="A7" s="11" t="s">
        <v>28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8">
        <f>ROUND(SUM(L4:L6),0)</f>
        <v>1097</v>
      </c>
    </row>
    <row r="8" spans="1:12" s="9" customFormat="1" ht="30" customHeight="1">
      <c r="A8" s="15" t="s">
        <v>30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9" customFormat="1" ht="30" customHeight="1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>
      <c r="G10" s="10">
        <f>SUM(G4:G6)</f>
        <v>21</v>
      </c>
    </row>
  </sheetData>
  <sortState ref="B2:G5">
    <sortCondition ref="B2"/>
  </sortState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0" priority="1"/>
  </conditionalFormatting>
  <pageMargins left="0.3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2026-05-14T04:07:08Z</cp:lastPrinted>
  <dcterms:created xsi:type="dcterms:W3CDTF">2026-05-11T10:51:18Z</dcterms:created>
  <dcterms:modified xsi:type="dcterms:W3CDTF">2026-05-14T04:07:10Z</dcterms:modified>
</cp:coreProperties>
</file>