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H5"/>
  <c r="L5" s="1"/>
  <c r="H6"/>
  <c r="L6" s="1"/>
  <c r="H7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4"/>
  <c r="L4" s="1"/>
  <c r="L16" l="1"/>
  <c r="L7"/>
</calcChain>
</file>

<file path=xl/sharedStrings.xml><?xml version="1.0" encoding="utf-8"?>
<sst xmlns="http://schemas.openxmlformats.org/spreadsheetml/2006/main" count="78" uniqueCount="61">
  <si>
    <t>INVOICE
PRAGATI LOGISTICS,SAMANTA SAHI KHUNTIA LANE,8984191006
GST No:21AGHPB9356M1Z9</t>
  </si>
  <si>
    <t>07/1/2025</t>
  </si>
  <si>
    <t>17541</t>
  </si>
  <si>
    <t>06/1/2025</t>
  </si>
  <si>
    <t>1302</t>
  </si>
  <si>
    <t>02/1/2025</t>
  </si>
  <si>
    <t>17506</t>
  </si>
  <si>
    <t>03/1/2025</t>
  </si>
  <si>
    <t>507</t>
  </si>
  <si>
    <t>04/1/2025</t>
  </si>
  <si>
    <t>517</t>
  </si>
  <si>
    <t>16/1/2025</t>
  </si>
  <si>
    <t>1345</t>
  </si>
  <si>
    <t>20/1/2025</t>
  </si>
  <si>
    <t>17671</t>
  </si>
  <si>
    <t>21/1/2025</t>
  </si>
  <si>
    <t>1368</t>
  </si>
  <si>
    <t>1372</t>
  </si>
  <si>
    <t>18/1/2025</t>
  </si>
  <si>
    <t>1355</t>
  </si>
  <si>
    <t>27/1/2025</t>
  </si>
  <si>
    <t>1392</t>
  </si>
  <si>
    <t>1344</t>
  </si>
  <si>
    <t>Thanking you for your business.
PRAGATI LOGISTICS</t>
  </si>
  <si>
    <t>NIALI</t>
  </si>
  <si>
    <t>BANKI</t>
  </si>
  <si>
    <t>PARADEEP</t>
  </si>
  <si>
    <t>NUAPATNA</t>
  </si>
  <si>
    <t>BHUBAN</t>
  </si>
  <si>
    <t>BALIAPAL</t>
  </si>
  <si>
    <t>DASARATHPUR</t>
  </si>
  <si>
    <t>ASKA</t>
  </si>
  <si>
    <t>SL</t>
  </si>
  <si>
    <t>DATE</t>
  </si>
  <si>
    <t>LR NO</t>
  </si>
  <si>
    <t>FROM</t>
  </si>
  <si>
    <t>TO</t>
  </si>
  <si>
    <t>INV NO</t>
  </si>
  <si>
    <t>CASE</t>
  </si>
  <si>
    <t>RATE</t>
  </si>
  <si>
    <t>PL/DO/19093</t>
  </si>
  <si>
    <t>PL/DO/19151</t>
  </si>
  <si>
    <t>PL/DO/19245</t>
  </si>
  <si>
    <t>PL/DO/19305</t>
  </si>
  <si>
    <t>PL/DO/19320</t>
  </si>
  <si>
    <t>PL/DO/19869</t>
  </si>
  <si>
    <t>PL/MA/13907</t>
  </si>
  <si>
    <t>PL/MA/14000</t>
  </si>
  <si>
    <t>PL/DO/20006</t>
  </si>
  <si>
    <t>PL/DO/20069</t>
  </si>
  <si>
    <t>PL/MA/14060</t>
  </si>
  <si>
    <t>PL/MA/14343</t>
  </si>
  <si>
    <t>CTC</t>
  </si>
  <si>
    <t xml:space="preserve">GULMARG PRODUCTS
Address: HOLDING NO.366, WARD NO.13, NANDI SAHI,,CHOUDHURY BZAR-753001 ODISHA,9668199633
GST No:21AABFG1688F1ZR
</t>
  </si>
  <si>
    <t>Kindly, verify &amp; confirm within 7 days, else GST will be filed by 20th FEB, 2025. 
GST to be paid by Consignor under Reverse Charge Mechanism(RCM) as per GST.</t>
  </si>
  <si>
    <t>(RUPEES NINE THOUSAND ELEVEN ONLY)</t>
  </si>
  <si>
    <t xml:space="preserve">Bill Date: 31/01/2025
Bill NO : 33521
Total Amount:9011.00
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</si>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</sst>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7</xdr:col>
      <xdr:colOff>228600</xdr:colOff>
      <xdr:row>0</xdr:row>
      <xdr:rowOff>1011106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675"/>
          <a:ext cx="4048125" cy="94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T17" sqref="T1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28515625" style="1" bestFit="1" customWidth="1"/>
    <col min="6" max="6" width="7.5703125" style="1" bestFit="1" customWidth="1"/>
    <col min="7" max="7" width="5.42578125" style="1" bestFit="1" customWidth="1"/>
    <col min="8" max="8" width="7.85546875" style="2" customWidth="1"/>
    <col min="9" max="9" width="6.7109375" style="2" customWidth="1"/>
    <col min="10" max="10" width="7.28515625" style="2" customWidth="1"/>
    <col min="11" max="11" width="7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2" customHeight="1">
      <c r="A2" s="17" t="s">
        <v>53</v>
      </c>
      <c r="B2" s="18"/>
      <c r="C2" s="18"/>
      <c r="D2" s="18"/>
      <c r="E2" s="18"/>
      <c r="F2" s="18"/>
      <c r="G2" s="18"/>
      <c r="H2" s="19"/>
      <c r="I2" s="20" t="s">
        <v>56</v>
      </c>
      <c r="J2" s="20"/>
      <c r="K2" s="20"/>
      <c r="L2" s="20"/>
    </row>
    <row r="3" spans="1:12" s="3" customFormat="1" ht="15" customHeigh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9" t="s">
        <v>39</v>
      </c>
      <c r="I3" s="9" t="s">
        <v>57</v>
      </c>
      <c r="J3" s="9" t="s">
        <v>58</v>
      </c>
      <c r="K3" s="9" t="s">
        <v>59</v>
      </c>
      <c r="L3" s="9" t="s">
        <v>60</v>
      </c>
    </row>
    <row r="4" spans="1:12" ht="15" customHeight="1">
      <c r="A4" s="21">
        <v>1</v>
      </c>
      <c r="B4" s="4" t="s">
        <v>5</v>
      </c>
      <c r="C4" s="4" t="s">
        <v>40</v>
      </c>
      <c r="D4" s="10" t="s">
        <v>52</v>
      </c>
      <c r="E4" s="4" t="s">
        <v>24</v>
      </c>
      <c r="F4" s="4" t="s">
        <v>6</v>
      </c>
      <c r="G4" s="4">
        <v>5</v>
      </c>
      <c r="H4" s="6">
        <f>VLOOKUP(E4,'[1]GULMARG PRODUCT'!$B$4:$C$145,2,FALSE)</f>
        <v>100</v>
      </c>
      <c r="I4" s="6">
        <f>G4*2</f>
        <v>10</v>
      </c>
      <c r="J4" s="6">
        <f>VLOOKUP(E4,'[1]GULMARG PRODUCT'!$B$4:$D$145,3,FALSE)*G4</f>
        <v>60</v>
      </c>
      <c r="K4" s="6">
        <v>50</v>
      </c>
      <c r="L4" s="6">
        <f>G4*H4+I4+J4+K4</f>
        <v>620</v>
      </c>
    </row>
    <row r="5" spans="1:12" ht="15" customHeight="1">
      <c r="A5" s="21">
        <v>2</v>
      </c>
      <c r="B5" s="4" t="s">
        <v>7</v>
      </c>
      <c r="C5" s="4" t="s">
        <v>41</v>
      </c>
      <c r="D5" s="10" t="s">
        <v>52</v>
      </c>
      <c r="E5" s="4" t="s">
        <v>25</v>
      </c>
      <c r="F5" s="4" t="s">
        <v>8</v>
      </c>
      <c r="G5" s="4">
        <v>3</v>
      </c>
      <c r="H5" s="6">
        <f>VLOOKUP(E5,'[1]GULMARG PRODUCT'!$B$4:$C$145,2,FALSE)</f>
        <v>100</v>
      </c>
      <c r="I5" s="6">
        <f t="shared" ref="I5:I15" si="0">G5*2</f>
        <v>6</v>
      </c>
      <c r="J5" s="6">
        <v>36</v>
      </c>
      <c r="K5" s="6">
        <v>50</v>
      </c>
      <c r="L5" s="6">
        <f t="shared" ref="L5:L14" si="1">G5*H5+I5+J5+K5</f>
        <v>392</v>
      </c>
    </row>
    <row r="6" spans="1:12" ht="15" customHeight="1">
      <c r="A6" s="21">
        <v>3</v>
      </c>
      <c r="B6" s="4" t="s">
        <v>9</v>
      </c>
      <c r="C6" s="4" t="s">
        <v>42</v>
      </c>
      <c r="D6" s="10" t="s">
        <v>52</v>
      </c>
      <c r="E6" s="4" t="s">
        <v>26</v>
      </c>
      <c r="F6" s="4" t="s">
        <v>10</v>
      </c>
      <c r="G6" s="4">
        <v>5</v>
      </c>
      <c r="H6" s="6">
        <f>VLOOKUP(E6,'[1]GULMARG PRODUCT'!$B$4:$C$145,2,FALSE)</f>
        <v>100</v>
      </c>
      <c r="I6" s="6">
        <f t="shared" si="0"/>
        <v>10</v>
      </c>
      <c r="J6" s="6">
        <f>VLOOKUP(E6,'[1]GULMARG PRODUCT'!$B$4:$D$145,3,FALSE)*G6</f>
        <v>60</v>
      </c>
      <c r="K6" s="6">
        <v>50</v>
      </c>
      <c r="L6" s="6">
        <f t="shared" si="1"/>
        <v>620</v>
      </c>
    </row>
    <row r="7" spans="1:12" ht="15" customHeight="1">
      <c r="A7" s="21">
        <v>4</v>
      </c>
      <c r="B7" s="4" t="s">
        <v>3</v>
      </c>
      <c r="C7" s="4" t="s">
        <v>43</v>
      </c>
      <c r="D7" s="10" t="s">
        <v>52</v>
      </c>
      <c r="E7" s="4" t="s">
        <v>27</v>
      </c>
      <c r="F7" s="4" t="s">
        <v>4</v>
      </c>
      <c r="G7" s="4">
        <v>7</v>
      </c>
      <c r="H7" s="6">
        <f>VLOOKUP(E7,'[1]GULMARG PRODUCT'!$B$4:$C$145,2,FALSE)</f>
        <v>100</v>
      </c>
      <c r="I7" s="6">
        <f t="shared" si="0"/>
        <v>14</v>
      </c>
      <c r="J7" s="6">
        <f>VLOOKUP(E7,'[1]GULMARG PRODUCT'!$B$4:$D$145,3,FALSE)*G7</f>
        <v>105</v>
      </c>
      <c r="K7" s="6">
        <v>50</v>
      </c>
      <c r="L7" s="6">
        <f t="shared" si="1"/>
        <v>869</v>
      </c>
    </row>
    <row r="8" spans="1:12" ht="15" customHeight="1">
      <c r="A8" s="21">
        <v>5</v>
      </c>
      <c r="B8" s="4" t="s">
        <v>1</v>
      </c>
      <c r="C8" s="4" t="s">
        <v>44</v>
      </c>
      <c r="D8" s="10" t="s">
        <v>52</v>
      </c>
      <c r="E8" s="4" t="s">
        <v>27</v>
      </c>
      <c r="F8" s="4" t="s">
        <v>2</v>
      </c>
      <c r="G8" s="4">
        <v>7</v>
      </c>
      <c r="H8" s="6">
        <f>VLOOKUP(E8,'[1]GULMARG PRODUCT'!$B$4:$C$145,2,FALSE)</f>
        <v>100</v>
      </c>
      <c r="I8" s="6">
        <f t="shared" si="0"/>
        <v>14</v>
      </c>
      <c r="J8" s="6">
        <f>VLOOKUP(E8,'[1]GULMARG PRODUCT'!$B$4:$D$145,3,FALSE)*G8</f>
        <v>105</v>
      </c>
      <c r="K8" s="6">
        <v>50</v>
      </c>
      <c r="L8" s="6">
        <f t="shared" si="1"/>
        <v>869</v>
      </c>
    </row>
    <row r="9" spans="1:12" ht="15" customHeight="1">
      <c r="A9" s="21">
        <v>6</v>
      </c>
      <c r="B9" s="4" t="s">
        <v>11</v>
      </c>
      <c r="C9" s="4" t="s">
        <v>45</v>
      </c>
      <c r="D9" s="10" t="s">
        <v>52</v>
      </c>
      <c r="E9" s="4" t="s">
        <v>28</v>
      </c>
      <c r="F9" s="4" t="s">
        <v>12</v>
      </c>
      <c r="G9" s="4">
        <v>5</v>
      </c>
      <c r="H9" s="6">
        <f>VLOOKUP(E9,'[1]GULMARG PRODUCT'!$B$4:$C$145,2,FALSE)</f>
        <v>100</v>
      </c>
      <c r="I9" s="6">
        <f t="shared" si="0"/>
        <v>10</v>
      </c>
      <c r="J9" s="6">
        <f>VLOOKUP(E9,'[1]GULMARG PRODUCT'!$B$4:$D$145,3,FALSE)*G9</f>
        <v>75</v>
      </c>
      <c r="K9" s="6">
        <v>50</v>
      </c>
      <c r="L9" s="6">
        <f t="shared" si="1"/>
        <v>635</v>
      </c>
    </row>
    <row r="10" spans="1:12" ht="15" customHeight="1">
      <c r="A10" s="21">
        <v>7</v>
      </c>
      <c r="B10" s="4" t="s">
        <v>11</v>
      </c>
      <c r="C10" s="4" t="s">
        <v>46</v>
      </c>
      <c r="D10" s="10" t="s">
        <v>52</v>
      </c>
      <c r="E10" s="4" t="s">
        <v>29</v>
      </c>
      <c r="F10" s="4" t="s">
        <v>22</v>
      </c>
      <c r="G10" s="4">
        <v>5</v>
      </c>
      <c r="H10" s="6">
        <f>VLOOKUP(E10,'[1]GULMARG PRODUCT'!$B$4:$C$145,2,FALSE)</f>
        <v>120</v>
      </c>
      <c r="I10" s="6">
        <f t="shared" si="0"/>
        <v>10</v>
      </c>
      <c r="J10" s="6">
        <f>VLOOKUP(E10,'[1]GULMARG PRODUCT'!$B$4:$D$145,3,FALSE)*G10</f>
        <v>125</v>
      </c>
      <c r="K10" s="6">
        <v>50</v>
      </c>
      <c r="L10" s="6">
        <f t="shared" si="1"/>
        <v>785</v>
      </c>
    </row>
    <row r="11" spans="1:12" ht="15" customHeight="1">
      <c r="A11" s="21">
        <v>8</v>
      </c>
      <c r="B11" s="4" t="s">
        <v>18</v>
      </c>
      <c r="C11" s="4" t="s">
        <v>47</v>
      </c>
      <c r="D11" s="10" t="s">
        <v>52</v>
      </c>
      <c r="E11" s="4" t="s">
        <v>29</v>
      </c>
      <c r="F11" s="4" t="s">
        <v>19</v>
      </c>
      <c r="G11" s="4">
        <v>5</v>
      </c>
      <c r="H11" s="6">
        <f>VLOOKUP(E11,'[1]GULMARG PRODUCT'!$B$4:$C$145,2,FALSE)</f>
        <v>120</v>
      </c>
      <c r="I11" s="6">
        <f t="shared" si="0"/>
        <v>10</v>
      </c>
      <c r="J11" s="6">
        <f>VLOOKUP(E11,'[1]GULMARG PRODUCT'!$B$4:$D$145,3,FALSE)*G11</f>
        <v>125</v>
      </c>
      <c r="K11" s="6">
        <v>50</v>
      </c>
      <c r="L11" s="6">
        <f t="shared" si="1"/>
        <v>785</v>
      </c>
    </row>
    <row r="12" spans="1:12" ht="15" customHeight="1">
      <c r="A12" s="21">
        <v>9</v>
      </c>
      <c r="B12" s="4" t="s">
        <v>13</v>
      </c>
      <c r="C12" s="4" t="s">
        <v>48</v>
      </c>
      <c r="D12" s="10" t="s">
        <v>52</v>
      </c>
      <c r="E12" s="4" t="s">
        <v>26</v>
      </c>
      <c r="F12" s="4" t="s">
        <v>14</v>
      </c>
      <c r="G12" s="4">
        <v>3</v>
      </c>
      <c r="H12" s="6">
        <f>VLOOKUP(E12,'[1]GULMARG PRODUCT'!$B$4:$C$145,2,FALSE)</f>
        <v>100</v>
      </c>
      <c r="I12" s="6">
        <f t="shared" si="0"/>
        <v>6</v>
      </c>
      <c r="J12" s="6">
        <f>VLOOKUP(E12,'[1]GULMARG PRODUCT'!$B$4:$D$145,3,FALSE)*G12</f>
        <v>36</v>
      </c>
      <c r="K12" s="6">
        <v>50</v>
      </c>
      <c r="L12" s="6">
        <f t="shared" si="1"/>
        <v>392</v>
      </c>
    </row>
    <row r="13" spans="1:12" ht="15" customHeight="1">
      <c r="A13" s="21">
        <v>10</v>
      </c>
      <c r="B13" s="4" t="s">
        <v>15</v>
      </c>
      <c r="C13" s="4" t="s">
        <v>49</v>
      </c>
      <c r="D13" s="10" t="s">
        <v>52</v>
      </c>
      <c r="E13" s="4" t="s">
        <v>30</v>
      </c>
      <c r="F13" s="4" t="s">
        <v>16</v>
      </c>
      <c r="G13" s="4">
        <v>9</v>
      </c>
      <c r="H13" s="6">
        <f>VLOOKUP(E13,'[1]GULMARG PRODUCT'!$B$4:$C$145,2,FALSE)</f>
        <v>100</v>
      </c>
      <c r="I13" s="6">
        <f t="shared" si="0"/>
        <v>18</v>
      </c>
      <c r="J13" s="6">
        <f>VLOOKUP(E13,'[1]GULMARG PRODUCT'!$B$4:$D$145,3,FALSE)*G13</f>
        <v>225</v>
      </c>
      <c r="K13" s="6">
        <v>50</v>
      </c>
      <c r="L13" s="6">
        <f t="shared" si="1"/>
        <v>1193</v>
      </c>
    </row>
    <row r="14" spans="1:12" ht="15" customHeight="1">
      <c r="A14" s="21">
        <v>11</v>
      </c>
      <c r="B14" s="4" t="s">
        <v>15</v>
      </c>
      <c r="C14" s="4" t="s">
        <v>50</v>
      </c>
      <c r="D14" s="10" t="s">
        <v>52</v>
      </c>
      <c r="E14" s="4" t="s">
        <v>29</v>
      </c>
      <c r="F14" s="4" t="s">
        <v>17</v>
      </c>
      <c r="G14" s="4">
        <v>5</v>
      </c>
      <c r="H14" s="6">
        <f>VLOOKUP(E14,'[1]GULMARG PRODUCT'!$B$4:$C$145,2,FALSE)</f>
        <v>120</v>
      </c>
      <c r="I14" s="6">
        <f t="shared" si="0"/>
        <v>10</v>
      </c>
      <c r="J14" s="6">
        <f>VLOOKUP(E14,'[1]GULMARG PRODUCT'!$B$4:$D$145,3,FALSE)*G14</f>
        <v>125</v>
      </c>
      <c r="K14" s="6">
        <v>50</v>
      </c>
      <c r="L14" s="6">
        <f t="shared" si="1"/>
        <v>785</v>
      </c>
    </row>
    <row r="15" spans="1:12" ht="15" customHeight="1">
      <c r="A15" s="21">
        <v>12</v>
      </c>
      <c r="B15" s="4" t="s">
        <v>20</v>
      </c>
      <c r="C15" s="4" t="s">
        <v>51</v>
      </c>
      <c r="D15" s="10" t="s">
        <v>52</v>
      </c>
      <c r="E15" s="4" t="s">
        <v>31</v>
      </c>
      <c r="F15" s="4" t="s">
        <v>21</v>
      </c>
      <c r="G15" s="4">
        <v>8</v>
      </c>
      <c r="H15" s="6">
        <f>VLOOKUP(E15,'[1]GULMARG PRODUCT'!$B$4:$C$145,2,FALSE)</f>
        <v>100</v>
      </c>
      <c r="I15" s="6">
        <f t="shared" si="0"/>
        <v>16</v>
      </c>
      <c r="J15" s="6">
        <f>VLOOKUP(E15,'[1]GULMARG PRODUCT'!$B$4:$D$145,3,FALSE)*G15</f>
        <v>200</v>
      </c>
      <c r="K15" s="6">
        <v>50</v>
      </c>
      <c r="L15" s="6">
        <f>G15*H15+I15+J15+K15</f>
        <v>1066</v>
      </c>
    </row>
    <row r="16" spans="1:12" s="3" customFormat="1" ht="15" customHeight="1">
      <c r="A16" s="11" t="s">
        <v>55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7">
        <f>SUM(L4:L15)</f>
        <v>9011</v>
      </c>
    </row>
    <row r="17" spans="1:12" s="3" customFormat="1" ht="30" customHeight="1">
      <c r="A17" s="15" t="s">
        <v>54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 s="3" customFormat="1" ht="30" customHeight="1">
      <c r="A18" s="15" t="s">
        <v>23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  <row r="19" spans="1:12">
      <c r="G19" s="8">
        <f>SUM(G4:G15)</f>
        <v>67</v>
      </c>
    </row>
  </sheetData>
  <sortState ref="B4:K15">
    <sortCondition ref="B4"/>
  </sortState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3:C1048576">
    <cfRule type="duplicateValues" dxfId="4" priority="5"/>
  </conditionalFormatting>
  <conditionalFormatting sqref="C3">
    <cfRule type="duplicateValues" dxfId="3" priority="3"/>
    <cfRule type="duplicateValues" dxfId="2" priority="4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28999999999999998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2025-02-19T10:05:02Z</cp:lastPrinted>
  <dcterms:created xsi:type="dcterms:W3CDTF">2025-02-07T09:58:54Z</dcterms:created>
  <dcterms:modified xsi:type="dcterms:W3CDTF">2025-02-19T10:06:00Z</dcterms:modified>
</cp:coreProperties>
</file>