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Invoice!$M$1:$M$19</definedName>
  </definedNames>
  <calcPr calcId="124519"/>
</workbook>
</file>

<file path=xl/calcChain.xml><?xml version="1.0" encoding="utf-8"?>
<calcChain xmlns="http://schemas.openxmlformats.org/spreadsheetml/2006/main">
  <c r="G20" i="1"/>
  <c r="I11"/>
  <c r="J11"/>
  <c r="H8"/>
  <c r="H4"/>
  <c r="L11" l="1"/>
  <c r="J5"/>
  <c r="J6"/>
  <c r="J7"/>
  <c r="J8"/>
  <c r="J9"/>
  <c r="J10"/>
  <c r="J12"/>
  <c r="J13"/>
  <c r="J14"/>
  <c r="J15"/>
  <c r="J16"/>
  <c r="J4"/>
  <c r="I5"/>
  <c r="L5" s="1"/>
  <c r="I6"/>
  <c r="I7"/>
  <c r="I8"/>
  <c r="L8" s="1"/>
  <c r="I9"/>
  <c r="L9" s="1"/>
  <c r="I10"/>
  <c r="L10" s="1"/>
  <c r="I12"/>
  <c r="L12" s="1"/>
  <c r="I13"/>
  <c r="I14"/>
  <c r="L14" s="1"/>
  <c r="I15"/>
  <c r="L15" s="1"/>
  <c r="I16"/>
  <c r="L16" s="1"/>
  <c r="I4"/>
  <c r="L4" s="1"/>
  <c r="L7" l="1"/>
  <c r="L13"/>
  <c r="L6"/>
  <c r="L17" l="1"/>
</calcChain>
</file>

<file path=xl/sharedStrings.xml><?xml version="1.0" encoding="utf-8"?>
<sst xmlns="http://schemas.openxmlformats.org/spreadsheetml/2006/main" count="96" uniqueCount="54">
  <si>
    <t>INVOICE
PRAGATI LOGISTICS,SAMANTA SAHI KHUNTIA LANE,8984191006
GST No:21AGHPB9356M1Z9</t>
  </si>
  <si>
    <t>02/1/2025</t>
  </si>
  <si>
    <t>24</t>
  </si>
  <si>
    <t>07/1/2025</t>
  </si>
  <si>
    <t>1724</t>
  </si>
  <si>
    <t>15/1/2025</t>
  </si>
  <si>
    <t>498</t>
  </si>
  <si>
    <t>17/1/2025</t>
  </si>
  <si>
    <t>1400</t>
  </si>
  <si>
    <t>2428</t>
  </si>
  <si>
    <t>22/1/2025</t>
  </si>
  <si>
    <t>124</t>
  </si>
  <si>
    <t>21/1/2025</t>
  </si>
  <si>
    <t>748</t>
  </si>
  <si>
    <t>29/1/2025</t>
  </si>
  <si>
    <t>2526/24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</si>
  <si>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</si>
  <si>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</si>
  <si>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</si>
  <si>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</si>
  <si>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</si>
  <si>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</si>
  <si>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</si>
  <si>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</si>
  <si>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</si>
  <si>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DD.CH</t>
  </si>
  <si>
    <t>LR CH.</t>
  </si>
  <si>
    <t>RAGHUNATHPUR</t>
  </si>
  <si>
    <t>BARIPADA</t>
  </si>
  <si>
    <t>KAPILESWAR</t>
  </si>
  <si>
    <t>NAUGAON</t>
  </si>
  <si>
    <t>JALESWAR</t>
  </si>
  <si>
    <t>SORO</t>
  </si>
  <si>
    <t>CTC</t>
  </si>
  <si>
    <t>DO/19086</t>
  </si>
  <si>
    <t>MA/13546</t>
  </si>
  <si>
    <t>DO/19818</t>
  </si>
  <si>
    <t>DO/19897</t>
  </si>
  <si>
    <t>DO/19898</t>
  </si>
  <si>
    <t>DO/20108</t>
  </si>
  <si>
    <t>MA/14089</t>
  </si>
  <si>
    <t>MA/14451</t>
  </si>
  <si>
    <t xml:space="preserve">VIBHAVA MARKETING CORPORATION
Address:C/O: SHREE MAA AGENCY, mahanadi vihar,cuttack,8362259400
GST No:21AABFV4194M1ZY
</t>
  </si>
  <si>
    <t>DETERGENT POWDER</t>
  </si>
  <si>
    <t>BROOMS</t>
  </si>
  <si>
    <t>BLEACHING</t>
  </si>
  <si>
    <t>Kindly, verify &amp; confirm within 7 days, else GST will be filed by 20th FEB, 2025. 
GST to be paid by Consignor under Reverse Charge Mechanism(RCM) as per GST.</t>
  </si>
  <si>
    <t>BELT</t>
  </si>
  <si>
    <t>PHENYLE</t>
  </si>
  <si>
    <t>MOP</t>
  </si>
  <si>
    <t>AMT.</t>
  </si>
  <si>
    <t>DESTINATION</t>
  </si>
  <si>
    <t>(RUPEES EIGHT THOUSAND EIGHT HUNDRED FORTY FIVE ONLY)</t>
  </si>
  <si>
    <t xml:space="preserve">Bill Date:31/01/2025
Bill NO : 33690
Total Amount: 8845.00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</si>
</sst>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7</xdr:col>
      <xdr:colOff>409575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43529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  <cell r="E6">
            <v>150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  <cell r="E9">
            <v>150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  <cell r="E13">
            <v>150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  <cell r="E16">
            <v>180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  <cell r="E18">
            <v>150</v>
          </cell>
        </row>
        <row r="19">
          <cell r="C19" t="str">
            <v>BHADRAK</v>
          </cell>
          <cell r="D19">
            <v>26</v>
          </cell>
          <cell r="E19">
            <v>150</v>
          </cell>
        </row>
        <row r="20">
          <cell r="C20" t="str">
            <v>BHUBANESWAR</v>
          </cell>
          <cell r="D20">
            <v>26</v>
          </cell>
          <cell r="E20">
            <v>100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  <cell r="E26">
            <v>120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  <cell r="E29">
            <v>120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  <cell r="E33">
            <v>180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</row>
        <row r="41">
          <cell r="C41" t="str">
            <v>KENDRAPARA</v>
          </cell>
          <cell r="D41">
            <v>26</v>
          </cell>
          <cell r="E41">
            <v>120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  <cell r="E43">
            <v>160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  <cell r="E52">
            <v>120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  <cell r="E55">
            <v>120</v>
          </cell>
        </row>
        <row r="56">
          <cell r="C56" t="str">
            <v>RAHAMA</v>
          </cell>
          <cell r="D56">
            <v>26</v>
          </cell>
        </row>
        <row r="57">
          <cell r="C57" t="str">
            <v>RAIRANGPUR</v>
          </cell>
          <cell r="D57">
            <v>50</v>
          </cell>
          <cell r="E57">
            <v>240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  <cell r="E60">
            <v>110</v>
          </cell>
        </row>
        <row r="61">
          <cell r="C61" t="str">
            <v>SORO</v>
          </cell>
          <cell r="D61">
            <v>40</v>
          </cell>
          <cell r="E61">
            <v>170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  <cell r="E63">
            <v>150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</row>
        <row r="67">
          <cell r="C67" t="str">
            <v>UDALA</v>
          </cell>
          <cell r="D67">
            <v>50</v>
          </cell>
          <cell r="E67">
            <v>150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  <cell r="E75">
            <v>130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  <cell r="E78">
            <v>215</v>
          </cell>
        </row>
        <row r="79">
          <cell r="C79" t="str">
            <v>SAMBALPUR</v>
          </cell>
          <cell r="D79">
            <v>50</v>
          </cell>
          <cell r="E79">
            <v>220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  <cell r="E81">
            <v>250</v>
          </cell>
        </row>
        <row r="82">
          <cell r="C82" t="str">
            <v>ASURALI</v>
          </cell>
          <cell r="D82">
            <v>35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  <cell r="E84">
            <v>130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  <cell r="E89">
            <v>250</v>
          </cell>
        </row>
        <row r="90">
          <cell r="C90" t="str">
            <v>JHARSUGUDA</v>
          </cell>
          <cell r="D90">
            <v>65</v>
          </cell>
          <cell r="E90">
            <v>220</v>
          </cell>
        </row>
        <row r="91">
          <cell r="C91" t="str">
            <v>NAUGAON</v>
          </cell>
          <cell r="E91">
            <v>170</v>
          </cell>
        </row>
        <row r="92">
          <cell r="C92" t="str">
            <v>CHANDANESWAR</v>
          </cell>
          <cell r="E92">
            <v>250</v>
          </cell>
        </row>
        <row r="93">
          <cell r="C93" t="str">
            <v>SONEPUR</v>
          </cell>
          <cell r="E93">
            <v>300</v>
          </cell>
        </row>
        <row r="94">
          <cell r="C94" t="str">
            <v>BARPALI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  <cell r="E99">
            <v>350</v>
          </cell>
        </row>
        <row r="100">
          <cell r="C100" t="str">
            <v>BAGHURAI</v>
          </cell>
          <cell r="E100">
            <v>150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  <cell r="E102">
            <v>200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  <cell r="E104">
            <v>120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  <cell r="E110">
            <v>100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W5" sqref="W5:W6"/>
    </sheetView>
  </sheetViews>
  <sheetFormatPr defaultRowHeight="15"/>
  <cols>
    <col min="1" max="1" width="4.140625" style="6" customWidth="1"/>
    <col min="2" max="2" width="9.7109375" style="6" bestFit="1" customWidth="1"/>
    <col min="3" max="3" width="9.85546875" style="6" bestFit="1" customWidth="1"/>
    <col min="4" max="4" width="6.42578125" style="6" bestFit="1" customWidth="1"/>
    <col min="5" max="5" width="16" style="6" bestFit="1" customWidth="1"/>
    <col min="6" max="6" width="7.85546875" style="6" bestFit="1" customWidth="1"/>
    <col min="7" max="7" width="5.7109375" style="6" customWidth="1"/>
    <col min="8" max="8" width="7.28515625" style="27" customWidth="1"/>
    <col min="9" max="9" width="5.5703125" style="27" bestFit="1" customWidth="1"/>
    <col min="10" max="10" width="6.5703125" style="27" bestFit="1" customWidth="1"/>
    <col min="11" max="11" width="6.42578125" style="27" bestFit="1" customWidth="1"/>
    <col min="12" max="12" width="7.5703125" style="27" bestFit="1" customWidth="1"/>
    <col min="13" max="13" width="11.140625" style="6" bestFit="1" customWidth="1"/>
    <col min="14" max="16384" width="9.140625" style="6"/>
  </cols>
  <sheetData>
    <row r="1" spans="1:13" ht="90" customHeight="1">
      <c r="A1" s="1"/>
      <c r="B1" s="2"/>
      <c r="C1" s="2"/>
      <c r="D1" s="2"/>
      <c r="E1" s="2"/>
      <c r="F1" s="2"/>
      <c r="G1" s="2"/>
      <c r="H1" s="3"/>
      <c r="I1" s="4" t="s">
        <v>0</v>
      </c>
      <c r="J1" s="5"/>
      <c r="K1" s="5"/>
      <c r="L1" s="5"/>
    </row>
    <row r="2" spans="1:13" ht="72.75" customHeight="1">
      <c r="A2" s="7" t="s">
        <v>42</v>
      </c>
      <c r="B2" s="8"/>
      <c r="C2" s="8"/>
      <c r="D2" s="8"/>
      <c r="E2" s="8"/>
      <c r="F2" s="8"/>
      <c r="G2" s="8"/>
      <c r="H2" s="9"/>
      <c r="I2" s="4" t="s">
        <v>53</v>
      </c>
      <c r="J2" s="5"/>
      <c r="K2" s="5"/>
      <c r="L2" s="5"/>
    </row>
    <row r="3" spans="1:13" s="12" customFormat="1">
      <c r="A3" s="10" t="s">
        <v>17</v>
      </c>
      <c r="B3" s="10" t="s">
        <v>18</v>
      </c>
      <c r="C3" s="10" t="s">
        <v>19</v>
      </c>
      <c r="D3" s="10" t="s">
        <v>20</v>
      </c>
      <c r="E3" s="10" t="s">
        <v>51</v>
      </c>
      <c r="F3" s="10" t="s">
        <v>21</v>
      </c>
      <c r="G3" s="10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50</v>
      </c>
    </row>
    <row r="4" spans="1:13" ht="16.5" customHeight="1">
      <c r="A4" s="13">
        <v>1</v>
      </c>
      <c r="B4" s="14" t="s">
        <v>1</v>
      </c>
      <c r="C4" s="14" t="s">
        <v>34</v>
      </c>
      <c r="D4" s="15" t="s">
        <v>33</v>
      </c>
      <c r="E4" s="16" t="s">
        <v>27</v>
      </c>
      <c r="F4" s="14" t="s">
        <v>2</v>
      </c>
      <c r="G4" s="14">
        <v>10</v>
      </c>
      <c r="H4" s="17">
        <f>VLOOKUP(E4,'[1]SHREE MAA AG'!$C$4:$E$1048576,3,FALSE)</f>
        <v>100</v>
      </c>
      <c r="I4" s="17">
        <f>G4*2</f>
        <v>20</v>
      </c>
      <c r="J4" s="17">
        <f>G4*8</f>
        <v>80</v>
      </c>
      <c r="K4" s="17"/>
      <c r="L4" s="17">
        <f>G4*H4+I4+J4+K4</f>
        <v>1100</v>
      </c>
      <c r="M4" s="18" t="s">
        <v>44</v>
      </c>
    </row>
    <row r="5" spans="1:13" ht="16.5" customHeight="1">
      <c r="A5" s="13"/>
      <c r="B5" s="14" t="s">
        <v>1</v>
      </c>
      <c r="C5" s="14" t="s">
        <v>34</v>
      </c>
      <c r="D5" s="15" t="s">
        <v>33</v>
      </c>
      <c r="E5" s="16" t="s">
        <v>27</v>
      </c>
      <c r="F5" s="14" t="s">
        <v>2</v>
      </c>
      <c r="G5" s="14">
        <v>14</v>
      </c>
      <c r="H5" s="17">
        <v>35</v>
      </c>
      <c r="I5" s="17">
        <f t="shared" ref="I5:I16" si="0">G5*2</f>
        <v>28</v>
      </c>
      <c r="J5" s="17">
        <f t="shared" ref="J5:J16" si="1">G5*8</f>
        <v>112</v>
      </c>
      <c r="K5" s="17">
        <v>30</v>
      </c>
      <c r="L5" s="17">
        <f t="shared" ref="L5:L16" si="2">G5*H5+I5+J5+K5</f>
        <v>660</v>
      </c>
      <c r="M5" s="15" t="s">
        <v>45</v>
      </c>
    </row>
    <row r="6" spans="1:13" s="24" customFormat="1" ht="30">
      <c r="A6" s="19">
        <v>2</v>
      </c>
      <c r="B6" s="20" t="s">
        <v>5</v>
      </c>
      <c r="C6" s="20" t="s">
        <v>36</v>
      </c>
      <c r="D6" s="21" t="s">
        <v>33</v>
      </c>
      <c r="E6" s="22" t="s">
        <v>29</v>
      </c>
      <c r="F6" s="20" t="s">
        <v>6</v>
      </c>
      <c r="G6" s="20">
        <v>5</v>
      </c>
      <c r="H6" s="23">
        <v>40</v>
      </c>
      <c r="I6" s="23">
        <f t="shared" si="0"/>
        <v>10</v>
      </c>
      <c r="J6" s="23">
        <f t="shared" si="1"/>
        <v>40</v>
      </c>
      <c r="K6" s="23"/>
      <c r="L6" s="23">
        <f t="shared" si="2"/>
        <v>250</v>
      </c>
      <c r="M6" s="22" t="s">
        <v>43</v>
      </c>
    </row>
    <row r="7" spans="1:13" ht="16.5" customHeight="1">
      <c r="A7" s="13"/>
      <c r="B7" s="14" t="s">
        <v>5</v>
      </c>
      <c r="C7" s="14" t="s">
        <v>36</v>
      </c>
      <c r="D7" s="15" t="s">
        <v>33</v>
      </c>
      <c r="E7" s="16" t="s">
        <v>29</v>
      </c>
      <c r="F7" s="14" t="s">
        <v>6</v>
      </c>
      <c r="G7" s="14">
        <v>3</v>
      </c>
      <c r="H7" s="17">
        <v>120</v>
      </c>
      <c r="I7" s="17">
        <f t="shared" si="0"/>
        <v>6</v>
      </c>
      <c r="J7" s="17">
        <f t="shared" si="1"/>
        <v>24</v>
      </c>
      <c r="K7" s="17">
        <v>30</v>
      </c>
      <c r="L7" s="17">
        <f t="shared" si="2"/>
        <v>420</v>
      </c>
      <c r="M7" s="18" t="s">
        <v>44</v>
      </c>
    </row>
    <row r="8" spans="1:13" ht="16.5" customHeight="1">
      <c r="A8" s="13">
        <v>3</v>
      </c>
      <c r="B8" s="14" t="s">
        <v>7</v>
      </c>
      <c r="C8" s="14" t="s">
        <v>37</v>
      </c>
      <c r="D8" s="15" t="s">
        <v>33</v>
      </c>
      <c r="E8" s="16" t="s">
        <v>30</v>
      </c>
      <c r="F8" s="14" t="s">
        <v>8</v>
      </c>
      <c r="G8" s="14">
        <v>2</v>
      </c>
      <c r="H8" s="17">
        <f>VLOOKUP(E8,'[1]SHREE MAA AG'!$C$4:$E$1048576,3,FALSE)</f>
        <v>170</v>
      </c>
      <c r="I8" s="17">
        <f t="shared" si="0"/>
        <v>4</v>
      </c>
      <c r="J8" s="17">
        <f t="shared" si="1"/>
        <v>16</v>
      </c>
      <c r="K8" s="17">
        <v>30</v>
      </c>
      <c r="L8" s="17">
        <f t="shared" si="2"/>
        <v>390</v>
      </c>
      <c r="M8" s="18" t="s">
        <v>44</v>
      </c>
    </row>
    <row r="9" spans="1:13" ht="16.5" customHeight="1">
      <c r="A9" s="13">
        <v>4</v>
      </c>
      <c r="B9" s="14" t="s">
        <v>7</v>
      </c>
      <c r="C9" s="14" t="s">
        <v>38</v>
      </c>
      <c r="D9" s="15" t="s">
        <v>33</v>
      </c>
      <c r="E9" s="16" t="s">
        <v>27</v>
      </c>
      <c r="F9" s="14" t="s">
        <v>9</v>
      </c>
      <c r="G9" s="14">
        <v>1</v>
      </c>
      <c r="H9" s="17">
        <v>100</v>
      </c>
      <c r="I9" s="17">
        <f t="shared" si="0"/>
        <v>2</v>
      </c>
      <c r="J9" s="17">
        <f t="shared" si="1"/>
        <v>8</v>
      </c>
      <c r="K9" s="17">
        <v>30</v>
      </c>
      <c r="L9" s="17">
        <f t="shared" si="2"/>
        <v>140</v>
      </c>
      <c r="M9" s="18" t="s">
        <v>47</v>
      </c>
    </row>
    <row r="10" spans="1:13" ht="16.5" customHeight="1">
      <c r="A10" s="13">
        <v>5</v>
      </c>
      <c r="B10" s="14" t="s">
        <v>10</v>
      </c>
      <c r="C10" s="14" t="s">
        <v>39</v>
      </c>
      <c r="D10" s="15" t="s">
        <v>33</v>
      </c>
      <c r="E10" s="16" t="s">
        <v>31</v>
      </c>
      <c r="F10" s="14" t="s">
        <v>11</v>
      </c>
      <c r="G10" s="14">
        <v>1</v>
      </c>
      <c r="H10" s="17">
        <v>180</v>
      </c>
      <c r="I10" s="17">
        <f t="shared" si="0"/>
        <v>2</v>
      </c>
      <c r="J10" s="17">
        <f t="shared" si="1"/>
        <v>8</v>
      </c>
      <c r="K10" s="17"/>
      <c r="L10" s="17">
        <f t="shared" si="2"/>
        <v>190</v>
      </c>
      <c r="M10" s="18" t="s">
        <v>44</v>
      </c>
    </row>
    <row r="11" spans="1:13" ht="16.5" customHeight="1">
      <c r="A11" s="13"/>
      <c r="B11" s="14" t="s">
        <v>10</v>
      </c>
      <c r="C11" s="14" t="s">
        <v>39</v>
      </c>
      <c r="D11" s="15" t="s">
        <v>33</v>
      </c>
      <c r="E11" s="16" t="s">
        <v>31</v>
      </c>
      <c r="F11" s="14" t="s">
        <v>11</v>
      </c>
      <c r="G11" s="14">
        <v>13</v>
      </c>
      <c r="H11" s="17">
        <v>65</v>
      </c>
      <c r="I11" s="17">
        <f t="shared" si="0"/>
        <v>26</v>
      </c>
      <c r="J11" s="17">
        <f t="shared" si="1"/>
        <v>104</v>
      </c>
      <c r="K11" s="17">
        <v>30</v>
      </c>
      <c r="L11" s="17">
        <f t="shared" si="2"/>
        <v>1005</v>
      </c>
      <c r="M11" s="18" t="s">
        <v>48</v>
      </c>
    </row>
    <row r="12" spans="1:13" ht="16.5" customHeight="1">
      <c r="A12" s="13">
        <v>6</v>
      </c>
      <c r="B12" s="14" t="s">
        <v>3</v>
      </c>
      <c r="C12" s="14" t="s">
        <v>35</v>
      </c>
      <c r="D12" s="15" t="s">
        <v>33</v>
      </c>
      <c r="E12" s="16" t="s">
        <v>28</v>
      </c>
      <c r="F12" s="14" t="s">
        <v>4</v>
      </c>
      <c r="G12" s="14">
        <v>10</v>
      </c>
      <c r="H12" s="17">
        <v>180</v>
      </c>
      <c r="I12" s="17">
        <f t="shared" si="0"/>
        <v>20</v>
      </c>
      <c r="J12" s="17">
        <f t="shared" si="1"/>
        <v>80</v>
      </c>
      <c r="K12" s="17">
        <v>30</v>
      </c>
      <c r="L12" s="17">
        <f t="shared" si="2"/>
        <v>1930</v>
      </c>
      <c r="M12" s="14" t="s">
        <v>44</v>
      </c>
    </row>
    <row r="13" spans="1:13" ht="16.5" customHeight="1">
      <c r="A13" s="13">
        <v>7</v>
      </c>
      <c r="B13" s="14" t="s">
        <v>12</v>
      </c>
      <c r="C13" s="14" t="s">
        <v>40</v>
      </c>
      <c r="D13" s="15" t="s">
        <v>33</v>
      </c>
      <c r="E13" s="16" t="s">
        <v>32</v>
      </c>
      <c r="F13" s="14" t="s">
        <v>13</v>
      </c>
      <c r="G13" s="14">
        <v>2</v>
      </c>
      <c r="H13" s="17">
        <v>170</v>
      </c>
      <c r="I13" s="17">
        <f t="shared" si="0"/>
        <v>4</v>
      </c>
      <c r="J13" s="17">
        <f t="shared" si="1"/>
        <v>16</v>
      </c>
      <c r="K13" s="17"/>
      <c r="L13" s="17">
        <f t="shared" si="2"/>
        <v>360</v>
      </c>
      <c r="M13" s="14" t="s">
        <v>44</v>
      </c>
    </row>
    <row r="14" spans="1:13" ht="16.5" customHeight="1">
      <c r="A14" s="13"/>
      <c r="B14" s="14" t="s">
        <v>12</v>
      </c>
      <c r="C14" s="14" t="s">
        <v>40</v>
      </c>
      <c r="D14" s="15" t="s">
        <v>33</v>
      </c>
      <c r="E14" s="16" t="s">
        <v>32</v>
      </c>
      <c r="F14" s="14" t="s">
        <v>13</v>
      </c>
      <c r="G14" s="14">
        <v>32</v>
      </c>
      <c r="H14" s="17">
        <v>50</v>
      </c>
      <c r="I14" s="17">
        <f t="shared" si="0"/>
        <v>64</v>
      </c>
      <c r="J14" s="17">
        <f t="shared" si="1"/>
        <v>256</v>
      </c>
      <c r="K14" s="17"/>
      <c r="L14" s="17">
        <f t="shared" si="2"/>
        <v>1920</v>
      </c>
      <c r="M14" s="18" t="s">
        <v>48</v>
      </c>
    </row>
    <row r="15" spans="1:13" ht="16.5" customHeight="1">
      <c r="A15" s="13"/>
      <c r="B15" s="14" t="s">
        <v>12</v>
      </c>
      <c r="C15" s="14" t="s">
        <v>40</v>
      </c>
      <c r="D15" s="15" t="s">
        <v>33</v>
      </c>
      <c r="E15" s="16" t="s">
        <v>32</v>
      </c>
      <c r="F15" s="14" t="s">
        <v>13</v>
      </c>
      <c r="G15" s="14">
        <v>1</v>
      </c>
      <c r="H15" s="17">
        <v>170</v>
      </c>
      <c r="I15" s="17">
        <f t="shared" si="0"/>
        <v>2</v>
      </c>
      <c r="J15" s="17">
        <f t="shared" si="1"/>
        <v>8</v>
      </c>
      <c r="K15" s="17">
        <v>30</v>
      </c>
      <c r="L15" s="17">
        <f t="shared" si="2"/>
        <v>210</v>
      </c>
      <c r="M15" s="18" t="s">
        <v>49</v>
      </c>
    </row>
    <row r="16" spans="1:13" ht="16.5" customHeight="1">
      <c r="A16" s="13">
        <v>8</v>
      </c>
      <c r="B16" s="14" t="s">
        <v>14</v>
      </c>
      <c r="C16" s="14" t="s">
        <v>41</v>
      </c>
      <c r="D16" s="15" t="s">
        <v>33</v>
      </c>
      <c r="E16" s="16" t="s">
        <v>32</v>
      </c>
      <c r="F16" s="14" t="s">
        <v>15</v>
      </c>
      <c r="G16" s="14">
        <v>4</v>
      </c>
      <c r="H16" s="17">
        <v>50</v>
      </c>
      <c r="I16" s="17">
        <f t="shared" si="0"/>
        <v>8</v>
      </c>
      <c r="J16" s="17">
        <f t="shared" si="1"/>
        <v>32</v>
      </c>
      <c r="K16" s="17">
        <v>30</v>
      </c>
      <c r="L16" s="17">
        <f t="shared" si="2"/>
        <v>270</v>
      </c>
      <c r="M16" s="18" t="s">
        <v>48</v>
      </c>
    </row>
    <row r="17" spans="1:12" s="31" customFormat="1">
      <c r="A17" s="28" t="s">
        <v>52</v>
      </c>
      <c r="B17" s="28"/>
      <c r="C17" s="28"/>
      <c r="D17" s="28"/>
      <c r="E17" s="28"/>
      <c r="F17" s="28"/>
      <c r="G17" s="28"/>
      <c r="H17" s="29"/>
      <c r="I17" s="29"/>
      <c r="J17" s="29"/>
      <c r="K17" s="29"/>
      <c r="L17" s="30">
        <f>SUM(L4:L16)</f>
        <v>8845</v>
      </c>
    </row>
    <row r="18" spans="1:12" s="12" customFormat="1" ht="30" customHeight="1">
      <c r="A18" s="25" t="s">
        <v>46</v>
      </c>
      <c r="B18" s="25"/>
      <c r="C18" s="25"/>
      <c r="D18" s="25"/>
      <c r="E18" s="25"/>
      <c r="F18" s="25"/>
      <c r="G18" s="25"/>
      <c r="H18" s="26"/>
      <c r="I18" s="26"/>
      <c r="J18" s="26"/>
      <c r="K18" s="26"/>
      <c r="L18" s="26"/>
    </row>
    <row r="19" spans="1:12" s="12" customFormat="1" ht="30" customHeight="1">
      <c r="A19" s="25" t="s">
        <v>16</v>
      </c>
      <c r="B19" s="25"/>
      <c r="C19" s="25"/>
      <c r="D19" s="25"/>
      <c r="E19" s="25"/>
      <c r="F19" s="25"/>
      <c r="G19" s="25"/>
      <c r="H19" s="26"/>
      <c r="I19" s="26"/>
      <c r="J19" s="26"/>
      <c r="K19" s="26"/>
      <c r="L19" s="26"/>
    </row>
    <row r="20" spans="1:12">
      <c r="G20" s="10">
        <f>SUM(G4:G16)</f>
        <v>98</v>
      </c>
    </row>
  </sheetData>
  <sortState ref="B4:L11">
    <sortCondition ref="B4:B11"/>
  </sortState>
  <mergeCells count="7">
    <mergeCell ref="A17:K17"/>
    <mergeCell ref="A18:L18"/>
    <mergeCell ref="A19:L19"/>
    <mergeCell ref="I1:L1"/>
    <mergeCell ref="I2:L2"/>
    <mergeCell ref="A1:H1"/>
    <mergeCell ref="A2:H2"/>
  </mergeCells>
  <pageMargins left="0.2755905511811023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2025-02-19T14:34:27Z</cp:lastPrinted>
  <dcterms:created xsi:type="dcterms:W3CDTF">2025-02-08T10:58:11Z</dcterms:created>
  <dcterms:modified xsi:type="dcterms:W3CDTF">2025-02-19T14:34:32Z</dcterms:modified>
</cp:coreProperties>
</file>