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Invoice!$A$3:$N$64</definedName>
    <definedName name="_xlnm.Print_Titles" localSheetId="0">Invoice!$2:$2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5" i="1"/>
  <c r="G62" i="1" l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61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<sst xmlns="http://schemas.openxmlformats.org/spreadsheetml/2006/main" count="471" uniqueCount="322">
  <si>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</si>
  <si>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</si>
  <si>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</si>
  <si>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</si>
  <si>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</si>
  <si>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</si>
  <si>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</si>
  <si>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</si>
  <si>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</si>
  <si>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</si>
  <si>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</si>
  <si>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</si>
  <si>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</si>
  <si>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</si>
  <si>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</si>
  <si>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</si>
  <si>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</si>
  <si>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</si>
  <si>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</si>
  <si>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</si>
  <si>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</si>
  <si>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</si>
  <si>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</si>
  <si>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</si>
  <si>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</si>
  <si>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</si>
  <si>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</si>
  <si>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</si>
  <si>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</si>
  <si>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</si>
  <si>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</si>
  <si>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</si>
  <si>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</si>
  <si>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</si>
  <si>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</si>
  <si>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</si>
  <si>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</si>
  <si>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</si>
  <si>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</si>
  <si>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</si>
  <si>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</si>
  <si>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</si>
  <si>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</si>
  <si>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</si>
  <si>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</si>
  <si>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</si>
  <si>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</si>
  <si>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</si>
  <si>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</si>
  <si>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</si>
  <si>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</si>
  <si>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</si>
  <si>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</si>
  <si>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</si>
  <si>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</si>
  <si>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</si>
  <si>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</si>
  <si>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</si>
  <si>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</si>
  <si>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</si>
  <si>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</si>
  <si>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</si>
  <si>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</si>
  <si>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</si>
  <si>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</si>
  <si>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</si>
  <si>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</si>
  <si>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</si>
  <si>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</si>
  <si>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</si>
  <si>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</si>
  <si>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</si>
  <si>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</si>
  <si>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</si>
  <si>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</si>
  <si>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</si>
  <si>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</si>
  <si>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</si>
  <si>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</si>
  <si>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</si>
  <si>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</si>
  <si>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</si>
  <si>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</si>
  <si>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</si>
  <si>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</si>
  <si>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</si>
  <si>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</si>
  <si>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</si>
  <si>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</si>
  <si>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</si>
  <si>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</si>
  <si>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</si>
  <si>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</si>
  <si>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</si>
  <si>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</si>
  <si>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</si>
  <si>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</si>
  <si>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</si>
  <si>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</si>
  <si>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</si>
  <si>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</si>
  <si>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</si>
  <si>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</si>
  <si>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</si>
  <si>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</si>
  <si>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</si>
  <si>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</si>
  <si>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</si>
  <si>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</si>
  <si>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</si>
  <si>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</si>
  <si>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</si>
  <si>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</si>
  <si>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</si>
  <si>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</si>
  <si>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</si>
  <si>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</si>
  <si>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</si>
  <si>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</si>
  <si>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</si>
  <si>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</si>
  <si>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</si>
  <si>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</si>
  <si>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</si>
  <si>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</si>
  <si>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</si>
  <si>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</si>
  <si>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</si>
  <si>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</si>
  <si>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</si>
  <si>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</si>
  <si>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</si>
  <si>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</si>
  <si>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</si>
  <si>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</si>
  <si>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</si>
  <si>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</si>
  <si>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</si>
  <si>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</si>
  <si>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</si>
  <si>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</si>
  <si>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</si>
  <si>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</si>
  <si>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</si>
  <si>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</si>
  <si>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</si>
  <si>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</si>
  <si>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</si>
  <si>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</si>
  <si>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</si>
  <si>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</si>
  <si>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</si>
  <si>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</si>
  <si>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</si>
  <si>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</si>
  <si>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</si>
  <si>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</si>
  <si>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</si>
  <si>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</si>
  <si>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</si>
  <si>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</si>
  <si>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</si>
  <si>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</si>
  <si>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</si>
  <si>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</si>
  <si>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</si>
  <si>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</si>
  <si>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</si>
  <si>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</si>
  <si>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</si>
  <si>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</si>
  <si>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</si>
  <si>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BALIKUDA</t>
  </si>
  <si>
    <t>HARIPUR HAT</t>
  </si>
  <si>
    <t>TIRTOL</t>
  </si>
  <si>
    <t>KUNDAI HATA</t>
  </si>
  <si>
    <t>SIMINAI</t>
  </si>
  <si>
    <t>CHANDOLA</t>
  </si>
  <si>
    <t>PIPILI</t>
  </si>
  <si>
    <t>Kindly, verify &amp; confirm within 7 days, else GST will be filed by 20th JUNE, 2024.
GST to be paid by Consignor under Reverse Charge Mechanism(RCM) as per GST.</t>
  </si>
  <si>
    <t>02/5/2024</t>
  </si>
  <si>
    <t>PL/DO/02203</t>
  </si>
  <si>
    <t>1598</t>
  </si>
  <si>
    <t>PL/DO/02273</t>
  </si>
  <si>
    <t>647</t>
  </si>
  <si>
    <t>PL/JA/02381</t>
  </si>
  <si>
    <t>573</t>
  </si>
  <si>
    <t>03/5/2024</t>
  </si>
  <si>
    <t>PL/DO/02262</t>
  </si>
  <si>
    <t>619</t>
  </si>
  <si>
    <t>PL/DO/02331</t>
  </si>
  <si>
    <t>689</t>
  </si>
  <si>
    <t>PL/JA/02511</t>
  </si>
  <si>
    <t>663</t>
  </si>
  <si>
    <t>04/5/2024</t>
  </si>
  <si>
    <t>PL/DO/02421</t>
  </si>
  <si>
    <t>705</t>
  </si>
  <si>
    <t>05/5/2024</t>
  </si>
  <si>
    <t>PL/DO/02419</t>
  </si>
  <si>
    <t>699</t>
  </si>
  <si>
    <t>06/5/2024</t>
  </si>
  <si>
    <t>PL/DO/02469</t>
  </si>
  <si>
    <t>728</t>
  </si>
  <si>
    <t>PL/JA/02807</t>
  </si>
  <si>
    <t>744</t>
  </si>
  <si>
    <t>damana</t>
  </si>
  <si>
    <t>PL/JA/02809</t>
  </si>
  <si>
    <t>745</t>
  </si>
  <si>
    <t>08/5/2024</t>
  </si>
  <si>
    <t>PL/JA/02928</t>
  </si>
  <si>
    <t>801</t>
  </si>
  <si>
    <t>09/5/2024</t>
  </si>
  <si>
    <t>PL/DO/02689</t>
  </si>
  <si>
    <t>791</t>
  </si>
  <si>
    <t>PL/DO/02690</t>
  </si>
  <si>
    <t>803</t>
  </si>
  <si>
    <t>PL/JA/02926</t>
  </si>
  <si>
    <t>800</t>
  </si>
  <si>
    <t>KANAS</t>
  </si>
  <si>
    <t>PL/JA/02927</t>
  </si>
  <si>
    <t>802</t>
  </si>
  <si>
    <t>10/5/2024</t>
  </si>
  <si>
    <t>PL/DO/02759</t>
  </si>
  <si>
    <t>838</t>
  </si>
  <si>
    <t>PL/DO/02820</t>
  </si>
  <si>
    <t>859</t>
  </si>
  <si>
    <t>KANPUR</t>
  </si>
  <si>
    <t>PL/DO/02821</t>
  </si>
  <si>
    <t>864</t>
  </si>
  <si>
    <t>11/5/2024</t>
  </si>
  <si>
    <t>PL/DO/02786</t>
  </si>
  <si>
    <t>854</t>
  </si>
  <si>
    <t>PL/DO/02796</t>
  </si>
  <si>
    <t>860</t>
  </si>
  <si>
    <t>12/5/2024</t>
  </si>
  <si>
    <t>PL/DO/02886</t>
  </si>
  <si>
    <t>873</t>
  </si>
  <si>
    <t>16/5/2024</t>
  </si>
  <si>
    <t>PL/JA/03498</t>
  </si>
  <si>
    <t>891</t>
  </si>
  <si>
    <t>17/5/2024</t>
  </si>
  <si>
    <t>PL/JA/03595</t>
  </si>
  <si>
    <t>809</t>
  </si>
  <si>
    <t>18/5/2024</t>
  </si>
  <si>
    <t>PL/DO/03312</t>
  </si>
  <si>
    <t>922</t>
  </si>
  <si>
    <t>21/5/2024</t>
  </si>
  <si>
    <t>PL/DO/03519</t>
  </si>
  <si>
    <t>978</t>
  </si>
  <si>
    <t>PL/DO/03529</t>
  </si>
  <si>
    <t>913</t>
  </si>
  <si>
    <t>PL/DO/03530</t>
  </si>
  <si>
    <t>965</t>
  </si>
  <si>
    <t>JIGNIPUR</t>
  </si>
  <si>
    <t>PL/DO/03532</t>
  </si>
  <si>
    <t>976</t>
  </si>
  <si>
    <t>PL/DO/03533</t>
  </si>
  <si>
    <t>970</t>
  </si>
  <si>
    <t>PL/DO/03534</t>
  </si>
  <si>
    <t>977</t>
  </si>
  <si>
    <t>22/5/2024</t>
  </si>
  <si>
    <t>PL/DO/03642</t>
  </si>
  <si>
    <t>999</t>
  </si>
  <si>
    <t>PL/JA/03933</t>
  </si>
  <si>
    <t>989</t>
  </si>
  <si>
    <t>PL/JA/03938</t>
  </si>
  <si>
    <t>988</t>
  </si>
  <si>
    <t>PL/JA/03939</t>
  </si>
  <si>
    <t>990</t>
  </si>
  <si>
    <t>23/5/2024</t>
  </si>
  <si>
    <t>PL/DO/03715</t>
  </si>
  <si>
    <t>1026</t>
  </si>
  <si>
    <t>PL/JA/04023</t>
  </si>
  <si>
    <t>1000</t>
  </si>
  <si>
    <t>PL/MA/02684</t>
  </si>
  <si>
    <t>1007</t>
  </si>
  <si>
    <t>28/5/2024</t>
  </si>
  <si>
    <t>PL/DO/04026</t>
  </si>
  <si>
    <t>1056</t>
  </si>
  <si>
    <t>PL/DO/04053</t>
  </si>
  <si>
    <t>1055</t>
  </si>
  <si>
    <t>29/5/2024</t>
  </si>
  <si>
    <t>PL/DO/04010</t>
  </si>
  <si>
    <t>1027</t>
  </si>
  <si>
    <t>PL/DO/04025</t>
  </si>
  <si>
    <t>1050</t>
  </si>
  <si>
    <t>PL/DO/04048</t>
  </si>
  <si>
    <t>1065</t>
  </si>
  <si>
    <t>PL/DO/04055</t>
  </si>
  <si>
    <t>1054</t>
  </si>
  <si>
    <t>PL/DO/04114</t>
  </si>
  <si>
    <t>1075</t>
  </si>
  <si>
    <t>PL/DO/04141</t>
  </si>
  <si>
    <t>1074</t>
  </si>
  <si>
    <t>NARSINGHPUR</t>
  </si>
  <si>
    <t>PL/DO/04142</t>
  </si>
  <si>
    <t>1076</t>
  </si>
  <si>
    <t>PL/DO/04143</t>
  </si>
  <si>
    <t>1062</t>
  </si>
  <si>
    <t>PL/JA/04484</t>
  </si>
  <si>
    <t>1079</t>
  </si>
  <si>
    <t>PL/JA/04495</t>
  </si>
  <si>
    <t>1080</t>
  </si>
  <si>
    <t>PL/JA/04650</t>
  </si>
  <si>
    <t>1081</t>
  </si>
  <si>
    <t>PL/JA/04689</t>
  </si>
  <si>
    <t>1078</t>
  </si>
  <si>
    <t>GHATIPIRI</t>
  </si>
  <si>
    <t>30/5/2024</t>
  </si>
  <si>
    <t>PL/DO/04176</t>
  </si>
  <si>
    <t>1093</t>
  </si>
  <si>
    <t>PL/DO/04178</t>
  </si>
  <si>
    <t>1095</t>
  </si>
  <si>
    <t>31/5/2024</t>
  </si>
  <si>
    <t>PL/JA/04832</t>
  </si>
  <si>
    <t>1122</t>
  </si>
  <si>
    <t>PL/JA/04835</t>
  </si>
  <si>
    <t>1106</t>
  </si>
  <si>
    <t>PL/JA/04967</t>
  </si>
  <si>
    <t>1107</t>
  </si>
  <si>
    <t>Bill Date: 31/05/2024
Bill NO : 7607
Total Amount: 25981.00</t>
  </si>
  <si>
    <t>(RUPEES TWENTY FIVE THOUSAND NINE HUNDRED EIGHTY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</si>
</sst>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7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361950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69582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52" workbookViewId="0">
      <selection activeCell="F71" sqref="F71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85546875" style="1" customWidth="1"/>
    <col min="9" max="9" width="7.140625" style="1" bestFit="1" customWidth="1"/>
    <col min="10" max="10" width="6.42578125" style="1" bestFit="1" customWidth="1"/>
    <col min="11" max="11" width="8.7109375" style="1" customWidth="1"/>
    <col min="12" max="12" width="9.5703125" style="1" bestFit="1" customWidth="1"/>
    <col min="13" max="16384" width="9.140625" style="1"/>
  </cols>
  <sheetData>
    <row r="1" spans="1:14" ht="68.25" customHeight="1" thickBot="1">
      <c r="A1" s="35"/>
      <c r="B1" s="36"/>
      <c r="C1" s="36"/>
      <c r="D1" s="36"/>
      <c r="E1" s="36"/>
      <c r="F1" s="36"/>
      <c r="G1" s="36"/>
      <c r="H1" s="37"/>
      <c r="I1" s="32" t="s">
        <v>0</v>
      </c>
      <c r="J1" s="33"/>
      <c r="K1" s="33"/>
      <c r="L1" s="34"/>
    </row>
    <row r="2" spans="1:14" ht="84.75" customHeight="1" thickBot="1">
      <c r="A2" s="38" t="s">
        <v>169</v>
      </c>
      <c r="B2" s="33"/>
      <c r="C2" s="33"/>
      <c r="D2" s="33"/>
      <c r="E2" s="33"/>
      <c r="F2" s="33"/>
      <c r="G2" s="33"/>
      <c r="H2" s="39"/>
      <c r="I2" s="32" t="s">
        <v>320</v>
      </c>
      <c r="J2" s="33"/>
      <c r="K2" s="33"/>
      <c r="L2" s="34"/>
      <c r="N2" s="24"/>
    </row>
    <row r="3" spans="1:14" s="2" customFormat="1" ht="15" customHeight="1">
      <c r="A3" s="19" t="s">
        <v>165</v>
      </c>
      <c r="B3" s="19" t="s">
        <v>1</v>
      </c>
      <c r="C3" s="19" t="s">
        <v>166</v>
      </c>
      <c r="D3" s="19" t="s">
        <v>171</v>
      </c>
      <c r="E3" s="19" t="s">
        <v>29</v>
      </c>
      <c r="F3" s="19" t="s">
        <v>31</v>
      </c>
      <c r="G3" s="19" t="s">
        <v>2</v>
      </c>
      <c r="H3" s="26" t="s">
        <v>3</v>
      </c>
      <c r="I3" s="26" t="s">
        <v>26</v>
      </c>
      <c r="J3" s="26" t="s">
        <v>168</v>
      </c>
      <c r="K3" s="26" t="s">
        <v>27</v>
      </c>
      <c r="L3" s="19" t="s">
        <v>170</v>
      </c>
    </row>
    <row r="4" spans="1:14" s="2" customFormat="1" ht="15" customHeight="1">
      <c r="A4" s="12">
        <v>1</v>
      </c>
      <c r="B4" s="20" t="s">
        <v>180</v>
      </c>
      <c r="C4" s="20" t="s">
        <v>181</v>
      </c>
      <c r="D4" s="20" t="s">
        <v>182</v>
      </c>
      <c r="E4" s="23" t="s">
        <v>30</v>
      </c>
      <c r="F4" s="20" t="s">
        <v>86</v>
      </c>
      <c r="G4" s="20">
        <v>4</v>
      </c>
      <c r="H4" s="21">
        <f>VLOOKUP(F4,'[1]ORISSA SALES NETWORK'!$C$4:$E$209,3,FALSE)</f>
        <v>101</v>
      </c>
      <c r="I4" s="21">
        <f>G4*10</f>
        <v>40</v>
      </c>
      <c r="J4" s="21">
        <v>20</v>
      </c>
      <c r="K4" s="21">
        <f t="shared" ref="K4:K35" si="0">G4*H4+I4+J4</f>
        <v>464</v>
      </c>
      <c r="L4" s="20" t="s">
        <v>4</v>
      </c>
    </row>
    <row r="5" spans="1:14" s="2" customFormat="1" ht="15" customHeight="1">
      <c r="A5" s="12">
        <f>A4+1</f>
        <v>2</v>
      </c>
      <c r="B5" s="20" t="s">
        <v>180</v>
      </c>
      <c r="C5" s="20" t="s">
        <v>183</v>
      </c>
      <c r="D5" s="20" t="s">
        <v>184</v>
      </c>
      <c r="E5" s="23" t="s">
        <v>30</v>
      </c>
      <c r="F5" s="20" t="s">
        <v>10</v>
      </c>
      <c r="G5" s="20">
        <v>3</v>
      </c>
      <c r="H5" s="21">
        <f>VLOOKUP(F5,'[1]ORISSA SALES NETWORK'!$C$4:$D$210,2,FALSE)</f>
        <v>58</v>
      </c>
      <c r="I5" s="21">
        <f>G5*6</f>
        <v>18</v>
      </c>
      <c r="J5" s="21">
        <v>20</v>
      </c>
      <c r="K5" s="21">
        <f t="shared" si="0"/>
        <v>212</v>
      </c>
      <c r="L5" s="20"/>
    </row>
    <row r="6" spans="1:14" s="2" customFormat="1" ht="15" customHeight="1">
      <c r="A6" s="12">
        <f t="shared" ref="A6:A60" si="1">A5+1</f>
        <v>3</v>
      </c>
      <c r="B6" s="20" t="s">
        <v>180</v>
      </c>
      <c r="C6" s="20" t="s">
        <v>185</v>
      </c>
      <c r="D6" s="20" t="s">
        <v>186</v>
      </c>
      <c r="E6" s="23" t="s">
        <v>30</v>
      </c>
      <c r="F6" s="20" t="s">
        <v>7</v>
      </c>
      <c r="G6" s="20">
        <v>9</v>
      </c>
      <c r="H6" s="21">
        <f>VLOOKUP(F6,'[1]ORISSA SALES NETWORK'!$C$4:$D$210,2,FALSE)</f>
        <v>58</v>
      </c>
      <c r="I6" s="21">
        <f>G6*6</f>
        <v>54</v>
      </c>
      <c r="J6" s="21">
        <v>20</v>
      </c>
      <c r="K6" s="21">
        <f t="shared" si="0"/>
        <v>596</v>
      </c>
      <c r="L6" s="20"/>
    </row>
    <row r="7" spans="1:14" s="2" customFormat="1" ht="15" customHeight="1">
      <c r="A7" s="12">
        <f t="shared" si="1"/>
        <v>4</v>
      </c>
      <c r="B7" s="20" t="s">
        <v>187</v>
      </c>
      <c r="C7" s="20" t="s">
        <v>188</v>
      </c>
      <c r="D7" s="20" t="s">
        <v>189</v>
      </c>
      <c r="E7" s="23" t="s">
        <v>30</v>
      </c>
      <c r="F7" s="20" t="s">
        <v>178</v>
      </c>
      <c r="G7" s="20">
        <v>2</v>
      </c>
      <c r="H7" s="21">
        <f>VLOOKUP(F7,'[1]ORISSA SALES NETWORK'!$C$4:$D$210,2,FALSE)</f>
        <v>63.5</v>
      </c>
      <c r="I7" s="21">
        <f>G7*6</f>
        <v>12</v>
      </c>
      <c r="J7" s="21">
        <v>20</v>
      </c>
      <c r="K7" s="21">
        <f t="shared" si="0"/>
        <v>159</v>
      </c>
      <c r="L7" s="20"/>
    </row>
    <row r="8" spans="1:14" s="2" customFormat="1" ht="15" customHeight="1">
      <c r="A8" s="12">
        <f t="shared" si="1"/>
        <v>5</v>
      </c>
      <c r="B8" s="20" t="s">
        <v>187</v>
      </c>
      <c r="C8" s="20" t="s">
        <v>190</v>
      </c>
      <c r="D8" s="20" t="s">
        <v>191</v>
      </c>
      <c r="E8" s="23" t="s">
        <v>30</v>
      </c>
      <c r="F8" s="23" t="s">
        <v>177</v>
      </c>
      <c r="G8" s="20">
        <v>1</v>
      </c>
      <c r="H8" s="21">
        <f>VLOOKUP(F8,'[1]ORISSA SALES NETWORK'!$C$4:$D$210,2,FALSE)</f>
        <v>58</v>
      </c>
      <c r="I8" s="21">
        <f>G8*6</f>
        <v>6</v>
      </c>
      <c r="J8" s="21">
        <v>20</v>
      </c>
      <c r="K8" s="21">
        <f>G8*H8+I8+J8+5</f>
        <v>89</v>
      </c>
      <c r="L8" s="20"/>
    </row>
    <row r="9" spans="1:14" s="2" customFormat="1" ht="15" customHeight="1">
      <c r="A9" s="12">
        <f t="shared" si="1"/>
        <v>6</v>
      </c>
      <c r="B9" s="20" t="s">
        <v>187</v>
      </c>
      <c r="C9" s="20" t="s">
        <v>192</v>
      </c>
      <c r="D9" s="20" t="s">
        <v>193</v>
      </c>
      <c r="E9" s="23" t="s">
        <v>30</v>
      </c>
      <c r="F9" s="20" t="s">
        <v>23</v>
      </c>
      <c r="G9" s="20">
        <v>6</v>
      </c>
      <c r="H9" s="21">
        <f>VLOOKUP(F9,'[1]ORISSA SALES NETWORK'!$C$4:$E$209,3,FALSE)</f>
        <v>101</v>
      </c>
      <c r="I9" s="21">
        <f>G9*10</f>
        <v>60</v>
      </c>
      <c r="J9" s="21">
        <v>20</v>
      </c>
      <c r="K9" s="21">
        <f t="shared" si="0"/>
        <v>686</v>
      </c>
      <c r="L9" s="20" t="s">
        <v>4</v>
      </c>
    </row>
    <row r="10" spans="1:14" s="2" customFormat="1" ht="15" customHeight="1">
      <c r="A10" s="12">
        <f t="shared" si="1"/>
        <v>7</v>
      </c>
      <c r="B10" s="20" t="s">
        <v>194</v>
      </c>
      <c r="C10" s="20" t="s">
        <v>195</v>
      </c>
      <c r="D10" s="20" t="s">
        <v>196</v>
      </c>
      <c r="E10" s="23" t="s">
        <v>30</v>
      </c>
      <c r="F10" s="20" t="s">
        <v>69</v>
      </c>
      <c r="G10" s="20">
        <v>12</v>
      </c>
      <c r="H10" s="21">
        <f>VLOOKUP(F10,'[1]ORISSA SALES NETWORK'!$C$4:$E$209,3,FALSE)</f>
        <v>101</v>
      </c>
      <c r="I10" s="21">
        <f>G10*10</f>
        <v>120</v>
      </c>
      <c r="J10" s="21">
        <v>20</v>
      </c>
      <c r="K10" s="21">
        <f t="shared" si="0"/>
        <v>1352</v>
      </c>
      <c r="L10" s="20" t="s">
        <v>4</v>
      </c>
    </row>
    <row r="11" spans="1:14" s="2" customFormat="1" ht="15" customHeight="1">
      <c r="A11" s="12">
        <f t="shared" si="1"/>
        <v>8</v>
      </c>
      <c r="B11" s="20" t="s">
        <v>197</v>
      </c>
      <c r="C11" s="20" t="s">
        <v>198</v>
      </c>
      <c r="D11" s="20" t="s">
        <v>199</v>
      </c>
      <c r="E11" s="23" t="s">
        <v>30</v>
      </c>
      <c r="F11" s="20" t="s">
        <v>10</v>
      </c>
      <c r="G11" s="20">
        <v>2</v>
      </c>
      <c r="H11" s="21">
        <f>VLOOKUP(F11,'[1]ORISSA SALES NETWORK'!$C$4:$D$210,2,FALSE)</f>
        <v>58</v>
      </c>
      <c r="I11" s="21">
        <f t="shared" ref="I11:I20" si="2">G11*6</f>
        <v>12</v>
      </c>
      <c r="J11" s="21">
        <v>20</v>
      </c>
      <c r="K11" s="21">
        <f t="shared" si="0"/>
        <v>148</v>
      </c>
      <c r="L11" s="20"/>
    </row>
    <row r="12" spans="1:14" s="2" customFormat="1" ht="15" customHeight="1">
      <c r="A12" s="12">
        <f t="shared" si="1"/>
        <v>9</v>
      </c>
      <c r="B12" s="20" t="s">
        <v>200</v>
      </c>
      <c r="C12" s="20" t="s">
        <v>201</v>
      </c>
      <c r="D12" s="20" t="s">
        <v>202</v>
      </c>
      <c r="E12" s="23" t="s">
        <v>30</v>
      </c>
      <c r="F12" s="20" t="s">
        <v>10</v>
      </c>
      <c r="G12" s="20">
        <v>1</v>
      </c>
      <c r="H12" s="21">
        <f>VLOOKUP(F12,'[1]ORISSA SALES NETWORK'!$C$4:$D$210,2,FALSE)</f>
        <v>58</v>
      </c>
      <c r="I12" s="21">
        <f t="shared" si="2"/>
        <v>6</v>
      </c>
      <c r="J12" s="21">
        <v>20</v>
      </c>
      <c r="K12" s="21">
        <f>G12*H12+I12+J12+5</f>
        <v>89</v>
      </c>
      <c r="L12" s="20"/>
    </row>
    <row r="13" spans="1:14" s="2" customFormat="1" ht="15" customHeight="1">
      <c r="A13" s="12">
        <f t="shared" si="1"/>
        <v>10</v>
      </c>
      <c r="B13" s="20" t="s">
        <v>200</v>
      </c>
      <c r="C13" s="20" t="s">
        <v>203</v>
      </c>
      <c r="D13" s="20" t="s">
        <v>204</v>
      </c>
      <c r="E13" s="23" t="s">
        <v>30</v>
      </c>
      <c r="F13" s="20" t="s">
        <v>205</v>
      </c>
      <c r="G13" s="20">
        <v>20</v>
      </c>
      <c r="H13" s="21">
        <f>VLOOKUP(F13,'[1]ORISSA SALES NETWORK'!$C$4:$D$210,2,FALSE)</f>
        <v>47</v>
      </c>
      <c r="I13" s="21">
        <f t="shared" si="2"/>
        <v>120</v>
      </c>
      <c r="J13" s="21">
        <v>20</v>
      </c>
      <c r="K13" s="21">
        <f t="shared" si="0"/>
        <v>1080</v>
      </c>
      <c r="L13" s="20"/>
    </row>
    <row r="14" spans="1:14" s="2" customFormat="1" ht="15" customHeight="1">
      <c r="A14" s="12">
        <f t="shared" si="1"/>
        <v>11</v>
      </c>
      <c r="B14" s="20" t="s">
        <v>200</v>
      </c>
      <c r="C14" s="20" t="s">
        <v>206</v>
      </c>
      <c r="D14" s="20" t="s">
        <v>207</v>
      </c>
      <c r="E14" s="23" t="s">
        <v>30</v>
      </c>
      <c r="F14" s="20" t="s">
        <v>6</v>
      </c>
      <c r="G14" s="20">
        <v>6</v>
      </c>
      <c r="H14" s="21">
        <f>VLOOKUP(F14,'[1]ORISSA SALES NETWORK'!$C$4:$D$210,2,FALSE)</f>
        <v>47</v>
      </c>
      <c r="I14" s="21">
        <f t="shared" si="2"/>
        <v>36</v>
      </c>
      <c r="J14" s="21">
        <v>20</v>
      </c>
      <c r="K14" s="21">
        <f t="shared" si="0"/>
        <v>338</v>
      </c>
      <c r="L14" s="20"/>
    </row>
    <row r="15" spans="1:14" s="2" customFormat="1" ht="15" customHeight="1">
      <c r="A15" s="12">
        <f t="shared" si="1"/>
        <v>12</v>
      </c>
      <c r="B15" s="20" t="s">
        <v>208</v>
      </c>
      <c r="C15" s="20" t="s">
        <v>209</v>
      </c>
      <c r="D15" s="20" t="s">
        <v>210</v>
      </c>
      <c r="E15" s="23" t="s">
        <v>30</v>
      </c>
      <c r="F15" s="20" t="s">
        <v>7</v>
      </c>
      <c r="G15" s="20">
        <v>14</v>
      </c>
      <c r="H15" s="21">
        <f>VLOOKUP(F15,'[1]ORISSA SALES NETWORK'!$C$4:$D$210,2,FALSE)</f>
        <v>58</v>
      </c>
      <c r="I15" s="21">
        <f t="shared" si="2"/>
        <v>84</v>
      </c>
      <c r="J15" s="21">
        <v>20</v>
      </c>
      <c r="K15" s="21">
        <f t="shared" si="0"/>
        <v>916</v>
      </c>
      <c r="L15" s="20"/>
    </row>
    <row r="16" spans="1:14" s="2" customFormat="1" ht="15" customHeight="1">
      <c r="A16" s="12">
        <f t="shared" si="1"/>
        <v>13</v>
      </c>
      <c r="B16" s="20" t="s">
        <v>211</v>
      </c>
      <c r="C16" s="20" t="s">
        <v>212</v>
      </c>
      <c r="D16" s="20" t="s">
        <v>213</v>
      </c>
      <c r="E16" s="23" t="s">
        <v>30</v>
      </c>
      <c r="F16" s="20" t="s">
        <v>114</v>
      </c>
      <c r="G16" s="20">
        <v>2</v>
      </c>
      <c r="H16" s="21">
        <f>VLOOKUP(F16,'[1]ORISSA SALES NETWORK'!$C$4:$D$210,2,FALSE)</f>
        <v>63.5</v>
      </c>
      <c r="I16" s="21">
        <f t="shared" si="2"/>
        <v>12</v>
      </c>
      <c r="J16" s="21">
        <v>20</v>
      </c>
      <c r="K16" s="21">
        <f t="shared" si="0"/>
        <v>159</v>
      </c>
      <c r="L16" s="20"/>
    </row>
    <row r="17" spans="1:12" s="2" customFormat="1" ht="15" customHeight="1">
      <c r="A17" s="12">
        <f t="shared" si="1"/>
        <v>14</v>
      </c>
      <c r="B17" s="20" t="s">
        <v>211</v>
      </c>
      <c r="C17" s="20" t="s">
        <v>214</v>
      </c>
      <c r="D17" s="20" t="s">
        <v>215</v>
      </c>
      <c r="E17" s="23" t="s">
        <v>30</v>
      </c>
      <c r="F17" s="20" t="s">
        <v>10</v>
      </c>
      <c r="G17" s="20">
        <v>1</v>
      </c>
      <c r="H17" s="21">
        <f>VLOOKUP(F17,'[1]ORISSA SALES NETWORK'!$C$4:$D$210,2,FALSE)</f>
        <v>58</v>
      </c>
      <c r="I17" s="21">
        <f t="shared" si="2"/>
        <v>6</v>
      </c>
      <c r="J17" s="21">
        <v>20</v>
      </c>
      <c r="K17" s="21">
        <f>G17*H17+I17+J17+5</f>
        <v>89</v>
      </c>
      <c r="L17" s="20"/>
    </row>
    <row r="18" spans="1:12" s="2" customFormat="1" ht="15" customHeight="1">
      <c r="A18" s="12">
        <f t="shared" si="1"/>
        <v>15</v>
      </c>
      <c r="B18" s="20" t="s">
        <v>211</v>
      </c>
      <c r="C18" s="20" t="s">
        <v>216</v>
      </c>
      <c r="D18" s="20" t="s">
        <v>217</v>
      </c>
      <c r="E18" s="23" t="s">
        <v>30</v>
      </c>
      <c r="F18" s="20" t="s">
        <v>218</v>
      </c>
      <c r="G18" s="20">
        <v>16</v>
      </c>
      <c r="H18" s="21">
        <f>VLOOKUP(F18,'[1]ORISSA SALES NETWORK'!$C$4:$D$210,2,FALSE)</f>
        <v>60</v>
      </c>
      <c r="I18" s="21">
        <f t="shared" si="2"/>
        <v>96</v>
      </c>
      <c r="J18" s="21">
        <v>20</v>
      </c>
      <c r="K18" s="21">
        <f t="shared" si="0"/>
        <v>1076</v>
      </c>
      <c r="L18" s="20"/>
    </row>
    <row r="19" spans="1:12" s="2" customFormat="1" ht="15" customHeight="1">
      <c r="A19" s="12">
        <f t="shared" si="1"/>
        <v>16</v>
      </c>
      <c r="B19" s="20" t="s">
        <v>211</v>
      </c>
      <c r="C19" s="20" t="s">
        <v>219</v>
      </c>
      <c r="D19" s="20" t="s">
        <v>220</v>
      </c>
      <c r="E19" s="23" t="s">
        <v>30</v>
      </c>
      <c r="F19" s="20" t="s">
        <v>218</v>
      </c>
      <c r="G19" s="20">
        <v>9</v>
      </c>
      <c r="H19" s="21">
        <f>VLOOKUP(F19,'[1]ORISSA SALES NETWORK'!$C$4:$D$210,2,FALSE)</f>
        <v>60</v>
      </c>
      <c r="I19" s="21">
        <f t="shared" si="2"/>
        <v>54</v>
      </c>
      <c r="J19" s="21">
        <v>20</v>
      </c>
      <c r="K19" s="21">
        <f t="shared" si="0"/>
        <v>614</v>
      </c>
      <c r="L19" s="20"/>
    </row>
    <row r="20" spans="1:12" s="2" customFormat="1" ht="15" customHeight="1">
      <c r="A20" s="12">
        <f t="shared" si="1"/>
        <v>17</v>
      </c>
      <c r="B20" s="20" t="s">
        <v>221</v>
      </c>
      <c r="C20" s="20" t="s">
        <v>222</v>
      </c>
      <c r="D20" s="20" t="s">
        <v>223</v>
      </c>
      <c r="E20" s="23" t="s">
        <v>30</v>
      </c>
      <c r="F20" s="20" t="s">
        <v>69</v>
      </c>
      <c r="G20" s="20">
        <v>9</v>
      </c>
      <c r="H20" s="21">
        <f>VLOOKUP(F20,'[1]ORISSA SALES NETWORK'!$C$4:$D$210,2,FALSE)</f>
        <v>58</v>
      </c>
      <c r="I20" s="21">
        <f t="shared" si="2"/>
        <v>54</v>
      </c>
      <c r="J20" s="21">
        <v>20</v>
      </c>
      <c r="K20" s="21">
        <f t="shared" si="0"/>
        <v>596</v>
      </c>
      <c r="L20" s="20"/>
    </row>
    <row r="21" spans="1:12" s="2" customFormat="1" ht="15" customHeight="1">
      <c r="A21" s="12">
        <f t="shared" si="1"/>
        <v>18</v>
      </c>
      <c r="B21" s="20" t="s">
        <v>221</v>
      </c>
      <c r="C21" s="20" t="s">
        <v>224</v>
      </c>
      <c r="D21" s="20" t="s">
        <v>225</v>
      </c>
      <c r="E21" s="23" t="s">
        <v>30</v>
      </c>
      <c r="F21" s="20" t="s">
        <v>226</v>
      </c>
      <c r="G21" s="20">
        <v>3</v>
      </c>
      <c r="H21" s="21">
        <f>VLOOKUP(F21,'[1]ORISSA SALES NETWORK'!$C$4:$E$209,3,FALSE)</f>
        <v>130</v>
      </c>
      <c r="I21" s="21">
        <f>G21*10</f>
        <v>30</v>
      </c>
      <c r="J21" s="21">
        <v>20</v>
      </c>
      <c r="K21" s="21">
        <f t="shared" si="0"/>
        <v>440</v>
      </c>
      <c r="L21" s="20" t="s">
        <v>4</v>
      </c>
    </row>
    <row r="22" spans="1:12" s="2" customFormat="1" ht="15" customHeight="1">
      <c r="A22" s="12">
        <f t="shared" si="1"/>
        <v>19</v>
      </c>
      <c r="B22" s="20" t="s">
        <v>221</v>
      </c>
      <c r="C22" s="20" t="s">
        <v>227</v>
      </c>
      <c r="D22" s="20" t="s">
        <v>228</v>
      </c>
      <c r="E22" s="23" t="s">
        <v>30</v>
      </c>
      <c r="F22" s="20" t="s">
        <v>10</v>
      </c>
      <c r="G22" s="20">
        <v>3</v>
      </c>
      <c r="H22" s="21">
        <f>VLOOKUP(F22,'[1]ORISSA SALES NETWORK'!$C$4:$D$210,2,FALSE)</f>
        <v>58</v>
      </c>
      <c r="I22" s="21">
        <f>G22*6</f>
        <v>18</v>
      </c>
      <c r="J22" s="21">
        <v>20</v>
      </c>
      <c r="K22" s="21">
        <f t="shared" si="0"/>
        <v>212</v>
      </c>
      <c r="L22" s="20"/>
    </row>
    <row r="23" spans="1:12" s="2" customFormat="1" ht="15" customHeight="1">
      <c r="A23" s="12">
        <f t="shared" si="1"/>
        <v>20</v>
      </c>
      <c r="B23" s="20" t="s">
        <v>229</v>
      </c>
      <c r="C23" s="20" t="s">
        <v>230</v>
      </c>
      <c r="D23" s="20" t="s">
        <v>231</v>
      </c>
      <c r="E23" s="23" t="s">
        <v>30</v>
      </c>
      <c r="F23" s="20" t="s">
        <v>173</v>
      </c>
      <c r="G23" s="20">
        <v>7</v>
      </c>
      <c r="H23" s="21">
        <f>VLOOKUP(F23,'[1]ORISSA SALES NETWORK'!$C$4:$E$209,3,FALSE)</f>
        <v>101</v>
      </c>
      <c r="I23" s="21">
        <f>G23*10</f>
        <v>70</v>
      </c>
      <c r="J23" s="21">
        <v>20</v>
      </c>
      <c r="K23" s="21">
        <f t="shared" si="0"/>
        <v>797</v>
      </c>
      <c r="L23" s="20" t="s">
        <v>4</v>
      </c>
    </row>
    <row r="24" spans="1:12" s="2" customFormat="1" ht="15" customHeight="1">
      <c r="A24" s="12">
        <f t="shared" si="1"/>
        <v>21</v>
      </c>
      <c r="B24" s="20" t="s">
        <v>229</v>
      </c>
      <c r="C24" s="20" t="s">
        <v>232</v>
      </c>
      <c r="D24" s="20" t="s">
        <v>233</v>
      </c>
      <c r="E24" s="23" t="s">
        <v>30</v>
      </c>
      <c r="F24" s="20" t="s">
        <v>16</v>
      </c>
      <c r="G24" s="20">
        <v>3</v>
      </c>
      <c r="H24" s="21">
        <f>VLOOKUP(F24,'[1]ORISSA SALES NETWORK'!$C$4:$D$210,2,FALSE)</f>
        <v>58</v>
      </c>
      <c r="I24" s="21">
        <f t="shared" ref="I24:I35" si="3">G24*6</f>
        <v>18</v>
      </c>
      <c r="J24" s="21">
        <v>20</v>
      </c>
      <c r="K24" s="21">
        <f t="shared" si="0"/>
        <v>212</v>
      </c>
      <c r="L24" s="20"/>
    </row>
    <row r="25" spans="1:12" s="2" customFormat="1" ht="15" customHeight="1">
      <c r="A25" s="12">
        <f t="shared" si="1"/>
        <v>22</v>
      </c>
      <c r="B25" s="20" t="s">
        <v>234</v>
      </c>
      <c r="C25" s="20" t="s">
        <v>235</v>
      </c>
      <c r="D25" s="20" t="s">
        <v>236</v>
      </c>
      <c r="E25" s="23" t="s">
        <v>30</v>
      </c>
      <c r="F25" s="20" t="s">
        <v>175</v>
      </c>
      <c r="G25" s="20">
        <v>21</v>
      </c>
      <c r="H25" s="21">
        <f>VLOOKUP(F25,'[1]ORISSA SALES NETWORK'!$C$4:$D$210,2,FALSE)</f>
        <v>79</v>
      </c>
      <c r="I25" s="21">
        <f t="shared" si="3"/>
        <v>126</v>
      </c>
      <c r="J25" s="21">
        <v>20</v>
      </c>
      <c r="K25" s="21">
        <f t="shared" si="0"/>
        <v>1805</v>
      </c>
      <c r="L25" s="20"/>
    </row>
    <row r="26" spans="1:12" s="2" customFormat="1" ht="15" customHeight="1">
      <c r="A26" s="12">
        <f t="shared" si="1"/>
        <v>23</v>
      </c>
      <c r="B26" s="20" t="s">
        <v>237</v>
      </c>
      <c r="C26" s="20" t="s">
        <v>238</v>
      </c>
      <c r="D26" s="20" t="s">
        <v>239</v>
      </c>
      <c r="E26" s="23" t="s">
        <v>30</v>
      </c>
      <c r="F26" s="20" t="s">
        <v>7</v>
      </c>
      <c r="G26" s="20">
        <v>9</v>
      </c>
      <c r="H26" s="21">
        <f>VLOOKUP(F26,'[1]ORISSA SALES NETWORK'!$C$4:$D$210,2,FALSE)</f>
        <v>58</v>
      </c>
      <c r="I26" s="21">
        <f t="shared" si="3"/>
        <v>54</v>
      </c>
      <c r="J26" s="21">
        <v>20</v>
      </c>
      <c r="K26" s="21">
        <f t="shared" si="0"/>
        <v>596</v>
      </c>
      <c r="L26" s="20"/>
    </row>
    <row r="27" spans="1:12" s="2" customFormat="1" ht="15" customHeight="1">
      <c r="A27" s="12">
        <f t="shared" si="1"/>
        <v>24</v>
      </c>
      <c r="B27" s="20" t="s">
        <v>240</v>
      </c>
      <c r="C27" s="20" t="s">
        <v>241</v>
      </c>
      <c r="D27" s="20" t="s">
        <v>242</v>
      </c>
      <c r="E27" s="23" t="s">
        <v>30</v>
      </c>
      <c r="F27" s="20" t="s">
        <v>114</v>
      </c>
      <c r="G27" s="20">
        <v>4</v>
      </c>
      <c r="H27" s="21">
        <f>VLOOKUP(F27,'[1]ORISSA SALES NETWORK'!$C$4:$D$210,2,FALSE)</f>
        <v>63.5</v>
      </c>
      <c r="I27" s="21">
        <f t="shared" si="3"/>
        <v>24</v>
      </c>
      <c r="J27" s="21">
        <v>20</v>
      </c>
      <c r="K27" s="21">
        <f t="shared" si="0"/>
        <v>298</v>
      </c>
      <c r="L27" s="20"/>
    </row>
    <row r="28" spans="1:12" s="2" customFormat="1" ht="15" customHeight="1">
      <c r="A28" s="12">
        <f t="shared" si="1"/>
        <v>25</v>
      </c>
      <c r="B28" s="20" t="s">
        <v>243</v>
      </c>
      <c r="C28" s="20" t="s">
        <v>244</v>
      </c>
      <c r="D28" s="20" t="s">
        <v>245</v>
      </c>
      <c r="E28" s="23" t="s">
        <v>30</v>
      </c>
      <c r="F28" s="20" t="s">
        <v>6</v>
      </c>
      <c r="G28" s="20">
        <v>1</v>
      </c>
      <c r="H28" s="21">
        <f>VLOOKUP(F28,'[1]ORISSA SALES NETWORK'!$C$4:$D$210,2,FALSE)</f>
        <v>47</v>
      </c>
      <c r="I28" s="21">
        <f t="shared" si="3"/>
        <v>6</v>
      </c>
      <c r="J28" s="21">
        <v>20</v>
      </c>
      <c r="K28" s="21">
        <f>G28*H28+I28+J28+5</f>
        <v>78</v>
      </c>
      <c r="L28" s="20"/>
    </row>
    <row r="29" spans="1:12" s="2" customFormat="1" ht="15" customHeight="1">
      <c r="A29" s="12">
        <f t="shared" si="1"/>
        <v>26</v>
      </c>
      <c r="B29" s="20" t="s">
        <v>246</v>
      </c>
      <c r="C29" s="20" t="s">
        <v>247</v>
      </c>
      <c r="D29" s="20" t="s">
        <v>248</v>
      </c>
      <c r="E29" s="23" t="s">
        <v>30</v>
      </c>
      <c r="F29" s="20" t="s">
        <v>172</v>
      </c>
      <c r="G29" s="20">
        <v>2</v>
      </c>
      <c r="H29" s="21">
        <f>VLOOKUP(F29,'[1]ORISSA SALES NETWORK'!$C$4:$D$210,2,FALSE)</f>
        <v>70</v>
      </c>
      <c r="I29" s="21">
        <f t="shared" si="3"/>
        <v>12</v>
      </c>
      <c r="J29" s="21">
        <v>20</v>
      </c>
      <c r="K29" s="21">
        <f t="shared" si="0"/>
        <v>172</v>
      </c>
      <c r="L29" s="20"/>
    </row>
    <row r="30" spans="1:12" s="2" customFormat="1" ht="15" customHeight="1">
      <c r="A30" s="12">
        <f t="shared" si="1"/>
        <v>27</v>
      </c>
      <c r="B30" s="20" t="s">
        <v>246</v>
      </c>
      <c r="C30" s="20" t="s">
        <v>249</v>
      </c>
      <c r="D30" s="20" t="s">
        <v>250</v>
      </c>
      <c r="E30" s="23" t="s">
        <v>30</v>
      </c>
      <c r="F30" s="20" t="s">
        <v>6</v>
      </c>
      <c r="G30" s="20">
        <v>3</v>
      </c>
      <c r="H30" s="21">
        <f>VLOOKUP(F30,'[1]ORISSA SALES NETWORK'!$C$4:$D$210,2,FALSE)</f>
        <v>47</v>
      </c>
      <c r="I30" s="21">
        <f t="shared" si="3"/>
        <v>18</v>
      </c>
      <c r="J30" s="21">
        <v>20</v>
      </c>
      <c r="K30" s="21">
        <f t="shared" si="0"/>
        <v>179</v>
      </c>
      <c r="L30" s="20"/>
    </row>
    <row r="31" spans="1:12" s="25" customFormat="1" ht="15" customHeight="1">
      <c r="A31" s="12">
        <f t="shared" si="1"/>
        <v>28</v>
      </c>
      <c r="B31" s="20" t="s">
        <v>246</v>
      </c>
      <c r="C31" s="20" t="s">
        <v>251</v>
      </c>
      <c r="D31" s="20" t="s">
        <v>252</v>
      </c>
      <c r="E31" s="23" t="s">
        <v>30</v>
      </c>
      <c r="F31" s="20" t="s">
        <v>253</v>
      </c>
      <c r="G31" s="20">
        <v>3</v>
      </c>
      <c r="H31" s="21">
        <f>VLOOKUP(F31,'[1]ORISSA SALES NETWORK'!$C$4:$D$210,2,FALSE)</f>
        <v>58</v>
      </c>
      <c r="I31" s="21">
        <f t="shared" si="3"/>
        <v>18</v>
      </c>
      <c r="J31" s="21">
        <v>20</v>
      </c>
      <c r="K31" s="21">
        <f t="shared" si="0"/>
        <v>212</v>
      </c>
      <c r="L31" s="20"/>
    </row>
    <row r="32" spans="1:12" s="2" customFormat="1" ht="15" customHeight="1">
      <c r="A32" s="12">
        <f t="shared" si="1"/>
        <v>29</v>
      </c>
      <c r="B32" s="20" t="s">
        <v>246</v>
      </c>
      <c r="C32" s="20" t="s">
        <v>254</v>
      </c>
      <c r="D32" s="20" t="s">
        <v>255</v>
      </c>
      <c r="E32" s="23" t="s">
        <v>30</v>
      </c>
      <c r="F32" s="20" t="s">
        <v>6</v>
      </c>
      <c r="G32" s="20">
        <v>1</v>
      </c>
      <c r="H32" s="21">
        <f>VLOOKUP(F32,'[1]ORISSA SALES NETWORK'!$C$4:$D$210,2,FALSE)</f>
        <v>47</v>
      </c>
      <c r="I32" s="21">
        <f t="shared" si="3"/>
        <v>6</v>
      </c>
      <c r="J32" s="21">
        <v>20</v>
      </c>
      <c r="K32" s="21">
        <f>G32*H32+I32+J32+5</f>
        <v>78</v>
      </c>
      <c r="L32" s="20"/>
    </row>
    <row r="33" spans="1:12" s="2" customFormat="1" ht="15" customHeight="1">
      <c r="A33" s="12">
        <f t="shared" si="1"/>
        <v>30</v>
      </c>
      <c r="B33" s="20" t="s">
        <v>246</v>
      </c>
      <c r="C33" s="20" t="s">
        <v>256</v>
      </c>
      <c r="D33" s="20" t="s">
        <v>257</v>
      </c>
      <c r="E33" s="23" t="s">
        <v>30</v>
      </c>
      <c r="F33" s="20" t="s">
        <v>6</v>
      </c>
      <c r="G33" s="20">
        <v>1</v>
      </c>
      <c r="H33" s="21">
        <f>VLOOKUP(F33,'[1]ORISSA SALES NETWORK'!$C$4:$D$210,2,FALSE)</f>
        <v>47</v>
      </c>
      <c r="I33" s="21">
        <f t="shared" si="3"/>
        <v>6</v>
      </c>
      <c r="J33" s="21">
        <v>20</v>
      </c>
      <c r="K33" s="21">
        <f>G33*H33+I33+J33+5</f>
        <v>78</v>
      </c>
      <c r="L33" s="20"/>
    </row>
    <row r="34" spans="1:12" s="2" customFormat="1" ht="15" customHeight="1">
      <c r="A34" s="12">
        <f t="shared" si="1"/>
        <v>31</v>
      </c>
      <c r="B34" s="20" t="s">
        <v>246</v>
      </c>
      <c r="C34" s="20" t="s">
        <v>258</v>
      </c>
      <c r="D34" s="20" t="s">
        <v>259</v>
      </c>
      <c r="E34" s="23" t="s">
        <v>30</v>
      </c>
      <c r="F34" s="20" t="s">
        <v>106</v>
      </c>
      <c r="G34" s="20">
        <v>1</v>
      </c>
      <c r="H34" s="21">
        <f>VLOOKUP(F34,'[1]ORISSA SALES NETWORK'!$C$4:$D$210,2,FALSE)</f>
        <v>69</v>
      </c>
      <c r="I34" s="21">
        <f t="shared" si="3"/>
        <v>6</v>
      </c>
      <c r="J34" s="21">
        <v>20</v>
      </c>
      <c r="K34" s="21">
        <f>G34*H34+I34+J34+5</f>
        <v>100</v>
      </c>
      <c r="L34" s="20"/>
    </row>
    <row r="35" spans="1:12" s="2" customFormat="1" ht="15" customHeight="1">
      <c r="A35" s="12">
        <f t="shared" si="1"/>
        <v>32</v>
      </c>
      <c r="B35" s="20" t="s">
        <v>260</v>
      </c>
      <c r="C35" s="20" t="s">
        <v>261</v>
      </c>
      <c r="D35" s="20" t="s">
        <v>262</v>
      </c>
      <c r="E35" s="23" t="s">
        <v>30</v>
      </c>
      <c r="F35" s="20" t="s">
        <v>18</v>
      </c>
      <c r="G35" s="20">
        <v>2</v>
      </c>
      <c r="H35" s="21">
        <f>VLOOKUP(F35,'[1]ORISSA SALES NETWORK'!$C$4:$D$210,2,FALSE)</f>
        <v>58</v>
      </c>
      <c r="I35" s="21">
        <f t="shared" si="3"/>
        <v>12</v>
      </c>
      <c r="J35" s="21">
        <v>20</v>
      </c>
      <c r="K35" s="21">
        <f t="shared" si="0"/>
        <v>148</v>
      </c>
      <c r="L35" s="20"/>
    </row>
    <row r="36" spans="1:12" s="2" customFormat="1" ht="15" customHeight="1">
      <c r="A36" s="12">
        <f t="shared" si="1"/>
        <v>33</v>
      </c>
      <c r="B36" s="20" t="s">
        <v>260</v>
      </c>
      <c r="C36" s="20" t="s">
        <v>263</v>
      </c>
      <c r="D36" s="20" t="s">
        <v>264</v>
      </c>
      <c r="E36" s="23" t="s">
        <v>30</v>
      </c>
      <c r="F36" s="20" t="s">
        <v>11</v>
      </c>
      <c r="G36" s="20">
        <v>10</v>
      </c>
      <c r="H36" s="21">
        <f>VLOOKUP(F36,'[1]ORISSA SALES NETWORK'!$C$4:$E$209,3,FALSE)</f>
        <v>111</v>
      </c>
      <c r="I36" s="21">
        <f>G36*10</f>
        <v>100</v>
      </c>
      <c r="J36" s="21">
        <v>20</v>
      </c>
      <c r="K36" s="21">
        <f t="shared" ref="K36:K60" si="4">G36*H36+I36+J36</f>
        <v>1230</v>
      </c>
      <c r="L36" s="20" t="s">
        <v>4</v>
      </c>
    </row>
    <row r="37" spans="1:12" s="2" customFormat="1" ht="15" customHeight="1">
      <c r="A37" s="12">
        <f t="shared" si="1"/>
        <v>34</v>
      </c>
      <c r="B37" s="20" t="s">
        <v>260</v>
      </c>
      <c r="C37" s="20" t="s">
        <v>265</v>
      </c>
      <c r="D37" s="20" t="s">
        <v>266</v>
      </c>
      <c r="E37" s="23" t="s">
        <v>30</v>
      </c>
      <c r="F37" s="20" t="s">
        <v>172</v>
      </c>
      <c r="G37" s="20">
        <v>11</v>
      </c>
      <c r="H37" s="21">
        <f>VLOOKUP(F37,'[1]ORISSA SALES NETWORK'!$C$4:$E$209,3,FALSE)</f>
        <v>125</v>
      </c>
      <c r="I37" s="21">
        <f>G37*10</f>
        <v>110</v>
      </c>
      <c r="J37" s="21">
        <v>20</v>
      </c>
      <c r="K37" s="21">
        <f t="shared" si="4"/>
        <v>1505</v>
      </c>
      <c r="L37" s="20" t="s">
        <v>4</v>
      </c>
    </row>
    <row r="38" spans="1:12" s="2" customFormat="1" ht="15" customHeight="1">
      <c r="A38" s="12">
        <f t="shared" si="1"/>
        <v>35</v>
      </c>
      <c r="B38" s="20" t="s">
        <v>260</v>
      </c>
      <c r="C38" s="20" t="s">
        <v>267</v>
      </c>
      <c r="D38" s="20" t="s">
        <v>268</v>
      </c>
      <c r="E38" s="23" t="s">
        <v>30</v>
      </c>
      <c r="F38" s="20" t="s">
        <v>173</v>
      </c>
      <c r="G38" s="20">
        <v>11</v>
      </c>
      <c r="H38" s="21">
        <f>VLOOKUP(F38,'[1]ORISSA SALES NETWORK'!$C$4:$E$209,3,FALSE)</f>
        <v>101</v>
      </c>
      <c r="I38" s="21">
        <f>G38*10</f>
        <v>110</v>
      </c>
      <c r="J38" s="21">
        <v>20</v>
      </c>
      <c r="K38" s="21">
        <f t="shared" si="4"/>
        <v>1241</v>
      </c>
      <c r="L38" s="20" t="s">
        <v>4</v>
      </c>
    </row>
    <row r="39" spans="1:12" s="2" customFormat="1" ht="15" customHeight="1">
      <c r="A39" s="12">
        <f t="shared" si="1"/>
        <v>36</v>
      </c>
      <c r="B39" s="20" t="s">
        <v>269</v>
      </c>
      <c r="C39" s="20" t="s">
        <v>270</v>
      </c>
      <c r="D39" s="20" t="s">
        <v>271</v>
      </c>
      <c r="E39" s="23" t="s">
        <v>30</v>
      </c>
      <c r="F39" s="20" t="s">
        <v>69</v>
      </c>
      <c r="G39" s="20">
        <v>6</v>
      </c>
      <c r="H39" s="21">
        <f>VLOOKUP(F39,'[1]ORISSA SALES NETWORK'!$C$4:$D$210,2,FALSE)</f>
        <v>58</v>
      </c>
      <c r="I39" s="21">
        <f t="shared" ref="I39:I46" si="5">G39*6</f>
        <v>36</v>
      </c>
      <c r="J39" s="21">
        <v>20</v>
      </c>
      <c r="K39" s="21">
        <f t="shared" si="4"/>
        <v>404</v>
      </c>
      <c r="L39" s="20"/>
    </row>
    <row r="40" spans="1:12" s="2" customFormat="1" ht="15" customHeight="1">
      <c r="A40" s="12">
        <f t="shared" si="1"/>
        <v>37</v>
      </c>
      <c r="B40" s="20" t="s">
        <v>269</v>
      </c>
      <c r="C40" s="20" t="s">
        <v>272</v>
      </c>
      <c r="D40" s="20" t="s">
        <v>273</v>
      </c>
      <c r="E40" s="23" t="s">
        <v>30</v>
      </c>
      <c r="F40" s="20" t="s">
        <v>18</v>
      </c>
      <c r="G40" s="20">
        <v>3</v>
      </c>
      <c r="H40" s="21">
        <f>VLOOKUP(F40,'[1]ORISSA SALES NETWORK'!$C$4:$D$210,2,FALSE)</f>
        <v>58</v>
      </c>
      <c r="I40" s="21">
        <f t="shared" si="5"/>
        <v>18</v>
      </c>
      <c r="J40" s="21">
        <v>20</v>
      </c>
      <c r="K40" s="21">
        <f t="shared" si="4"/>
        <v>212</v>
      </c>
      <c r="L40" s="20"/>
    </row>
    <row r="41" spans="1:12" s="2" customFormat="1" ht="15" customHeight="1">
      <c r="A41" s="12">
        <f t="shared" si="1"/>
        <v>38</v>
      </c>
      <c r="B41" s="20" t="s">
        <v>269</v>
      </c>
      <c r="C41" s="20" t="s">
        <v>274</v>
      </c>
      <c r="D41" s="20" t="s">
        <v>275</v>
      </c>
      <c r="E41" s="23" t="s">
        <v>30</v>
      </c>
      <c r="F41" s="20" t="s">
        <v>22</v>
      </c>
      <c r="G41" s="20">
        <v>1</v>
      </c>
      <c r="H41" s="21">
        <f>VLOOKUP(F41,'[1]ORISSA SALES NETWORK'!$C$4:$D$210,2,FALSE)</f>
        <v>58</v>
      </c>
      <c r="I41" s="21">
        <f t="shared" si="5"/>
        <v>6</v>
      </c>
      <c r="J41" s="21">
        <v>20</v>
      </c>
      <c r="K41" s="21">
        <f>G41*H41+I41+J41+5</f>
        <v>89</v>
      </c>
      <c r="L41" s="20"/>
    </row>
    <row r="42" spans="1:12" s="2" customFormat="1" ht="15" customHeight="1">
      <c r="A42" s="12">
        <f t="shared" si="1"/>
        <v>39</v>
      </c>
      <c r="B42" s="20" t="s">
        <v>276</v>
      </c>
      <c r="C42" s="20" t="s">
        <v>277</v>
      </c>
      <c r="D42" s="20" t="s">
        <v>278</v>
      </c>
      <c r="E42" s="23" t="s">
        <v>30</v>
      </c>
      <c r="F42" s="20" t="s">
        <v>10</v>
      </c>
      <c r="G42" s="20">
        <v>3</v>
      </c>
      <c r="H42" s="21">
        <f>VLOOKUP(F42,'[1]ORISSA SALES NETWORK'!$C$4:$D$210,2,FALSE)</f>
        <v>58</v>
      </c>
      <c r="I42" s="21">
        <f t="shared" si="5"/>
        <v>18</v>
      </c>
      <c r="J42" s="21">
        <v>20</v>
      </c>
      <c r="K42" s="21">
        <f t="shared" si="4"/>
        <v>212</v>
      </c>
      <c r="L42" s="20"/>
    </row>
    <row r="43" spans="1:12" s="2" customFormat="1" ht="15" customHeight="1">
      <c r="A43" s="12">
        <f t="shared" si="1"/>
        <v>40</v>
      </c>
      <c r="B43" s="20" t="s">
        <v>276</v>
      </c>
      <c r="C43" s="20" t="s">
        <v>279</v>
      </c>
      <c r="D43" s="20" t="s">
        <v>280</v>
      </c>
      <c r="E43" s="23" t="s">
        <v>30</v>
      </c>
      <c r="F43" s="20" t="s">
        <v>15</v>
      </c>
      <c r="G43" s="20">
        <v>2</v>
      </c>
      <c r="H43" s="21">
        <f>VLOOKUP(F43,'[1]ORISSA SALES NETWORK'!$C$4:$D$210,2,FALSE)</f>
        <v>58</v>
      </c>
      <c r="I43" s="21">
        <f t="shared" si="5"/>
        <v>12</v>
      </c>
      <c r="J43" s="21">
        <v>20</v>
      </c>
      <c r="K43" s="21">
        <f t="shared" si="4"/>
        <v>148</v>
      </c>
      <c r="L43" s="20"/>
    </row>
    <row r="44" spans="1:12" s="2" customFormat="1" ht="15" customHeight="1">
      <c r="A44" s="12">
        <f t="shared" si="1"/>
        <v>41</v>
      </c>
      <c r="B44" s="20" t="s">
        <v>281</v>
      </c>
      <c r="C44" s="20" t="s">
        <v>282</v>
      </c>
      <c r="D44" s="20" t="s">
        <v>283</v>
      </c>
      <c r="E44" s="23" t="s">
        <v>30</v>
      </c>
      <c r="F44" s="23" t="s">
        <v>146</v>
      </c>
      <c r="G44" s="20">
        <v>1</v>
      </c>
      <c r="H44" s="21">
        <f>VLOOKUP(F44,'[1]ORISSA SALES NETWORK'!$C$4:$D$210,2,FALSE)</f>
        <v>63.5</v>
      </c>
      <c r="I44" s="21">
        <f t="shared" si="5"/>
        <v>6</v>
      </c>
      <c r="J44" s="21">
        <v>20</v>
      </c>
      <c r="K44" s="21">
        <f>G44*H44+I44+J44+5</f>
        <v>94.5</v>
      </c>
      <c r="L44" s="20"/>
    </row>
    <row r="45" spans="1:12" s="2" customFormat="1" ht="15" customHeight="1">
      <c r="A45" s="12">
        <f t="shared" si="1"/>
        <v>42</v>
      </c>
      <c r="B45" s="20" t="s">
        <v>281</v>
      </c>
      <c r="C45" s="20" t="s">
        <v>284</v>
      </c>
      <c r="D45" s="20" t="s">
        <v>285</v>
      </c>
      <c r="E45" s="23" t="s">
        <v>30</v>
      </c>
      <c r="F45" s="20" t="s">
        <v>10</v>
      </c>
      <c r="G45" s="20">
        <v>2</v>
      </c>
      <c r="H45" s="21">
        <f>VLOOKUP(F45,'[1]ORISSA SALES NETWORK'!$C$4:$D$210,2,FALSE)</f>
        <v>58</v>
      </c>
      <c r="I45" s="21">
        <f t="shared" si="5"/>
        <v>12</v>
      </c>
      <c r="J45" s="21">
        <v>20</v>
      </c>
      <c r="K45" s="21">
        <f t="shared" si="4"/>
        <v>148</v>
      </c>
      <c r="L45" s="20"/>
    </row>
    <row r="46" spans="1:12" s="2" customFormat="1" ht="15" customHeight="1">
      <c r="A46" s="12">
        <f t="shared" si="1"/>
        <v>43</v>
      </c>
      <c r="B46" s="20" t="s">
        <v>281</v>
      </c>
      <c r="C46" s="20" t="s">
        <v>286</v>
      </c>
      <c r="D46" s="20" t="s">
        <v>287</v>
      </c>
      <c r="E46" s="23" t="s">
        <v>30</v>
      </c>
      <c r="F46" s="20" t="s">
        <v>6</v>
      </c>
      <c r="G46" s="20">
        <v>3</v>
      </c>
      <c r="H46" s="21">
        <f>VLOOKUP(F46,'[1]ORISSA SALES NETWORK'!$C$4:$D$210,2,FALSE)</f>
        <v>47</v>
      </c>
      <c r="I46" s="21">
        <f t="shared" si="5"/>
        <v>18</v>
      </c>
      <c r="J46" s="21">
        <v>20</v>
      </c>
      <c r="K46" s="21">
        <f t="shared" si="4"/>
        <v>179</v>
      </c>
      <c r="L46" s="20"/>
    </row>
    <row r="47" spans="1:12" s="2" customFormat="1" ht="15" customHeight="1">
      <c r="A47" s="12">
        <f t="shared" si="1"/>
        <v>44</v>
      </c>
      <c r="B47" s="20" t="s">
        <v>281</v>
      </c>
      <c r="C47" s="20" t="s">
        <v>288</v>
      </c>
      <c r="D47" s="20" t="s">
        <v>289</v>
      </c>
      <c r="E47" s="23" t="s">
        <v>30</v>
      </c>
      <c r="F47" s="20" t="s">
        <v>15</v>
      </c>
      <c r="G47" s="20">
        <v>7</v>
      </c>
      <c r="H47" s="21">
        <f>VLOOKUP(F47,'[1]ORISSA SALES NETWORK'!$C$4:$E$209,3,FALSE)</f>
        <v>101</v>
      </c>
      <c r="I47" s="21">
        <f>G47*10</f>
        <v>70</v>
      </c>
      <c r="J47" s="21">
        <v>20</v>
      </c>
      <c r="K47" s="21">
        <f t="shared" si="4"/>
        <v>797</v>
      </c>
      <c r="L47" s="20" t="s">
        <v>4</v>
      </c>
    </row>
    <row r="48" spans="1:12" s="2" customFormat="1" ht="15" customHeight="1">
      <c r="A48" s="12">
        <f t="shared" si="1"/>
        <v>45</v>
      </c>
      <c r="B48" s="20" t="s">
        <v>281</v>
      </c>
      <c r="C48" s="20" t="s">
        <v>290</v>
      </c>
      <c r="D48" s="20" t="s">
        <v>291</v>
      </c>
      <c r="E48" s="23" t="s">
        <v>30</v>
      </c>
      <c r="F48" s="20" t="s">
        <v>9</v>
      </c>
      <c r="G48" s="20">
        <v>1</v>
      </c>
      <c r="H48" s="21">
        <f>VLOOKUP(F48,'[1]ORISSA SALES NETWORK'!$C$4:$D$210,2,FALSE)</f>
        <v>58</v>
      </c>
      <c r="I48" s="21">
        <f t="shared" ref="I48:I54" si="6">G48*6</f>
        <v>6</v>
      </c>
      <c r="J48" s="21">
        <v>20</v>
      </c>
      <c r="K48" s="21">
        <f>G48*H48+I48+J48+5</f>
        <v>89</v>
      </c>
      <c r="L48" s="20"/>
    </row>
    <row r="49" spans="1:12" s="2" customFormat="1" ht="15" customHeight="1">
      <c r="A49" s="12">
        <f t="shared" si="1"/>
        <v>46</v>
      </c>
      <c r="B49" s="20" t="s">
        <v>281</v>
      </c>
      <c r="C49" s="20" t="s">
        <v>292</v>
      </c>
      <c r="D49" s="20" t="s">
        <v>293</v>
      </c>
      <c r="E49" s="23" t="s">
        <v>30</v>
      </c>
      <c r="F49" s="20" t="s">
        <v>294</v>
      </c>
      <c r="G49" s="20">
        <v>2</v>
      </c>
      <c r="H49" s="21">
        <f>VLOOKUP(F49,'[1]ORISSA SALES NETWORK'!$C$4:$D$210,2,FALSE)</f>
        <v>75</v>
      </c>
      <c r="I49" s="21">
        <f t="shared" si="6"/>
        <v>12</v>
      </c>
      <c r="J49" s="21">
        <v>20</v>
      </c>
      <c r="K49" s="21">
        <f t="shared" si="4"/>
        <v>182</v>
      </c>
      <c r="L49" s="20"/>
    </row>
    <row r="50" spans="1:12" s="2" customFormat="1" ht="15" customHeight="1">
      <c r="A50" s="12">
        <f t="shared" si="1"/>
        <v>47</v>
      </c>
      <c r="B50" s="20" t="s">
        <v>281</v>
      </c>
      <c r="C50" s="20" t="s">
        <v>295</v>
      </c>
      <c r="D50" s="20" t="s">
        <v>296</v>
      </c>
      <c r="E50" s="23" t="s">
        <v>30</v>
      </c>
      <c r="F50" s="20" t="s">
        <v>174</v>
      </c>
      <c r="G50" s="20">
        <v>1</v>
      </c>
      <c r="H50" s="21">
        <f>VLOOKUP(F50,'[1]ORISSA SALES NETWORK'!$C$4:$D$210,2,FALSE)</f>
        <v>58</v>
      </c>
      <c r="I50" s="21">
        <f t="shared" si="6"/>
        <v>6</v>
      </c>
      <c r="J50" s="21">
        <v>20</v>
      </c>
      <c r="K50" s="21">
        <f>G50*H50+I50+J50+5</f>
        <v>89</v>
      </c>
      <c r="L50" s="20"/>
    </row>
    <row r="51" spans="1:12" s="2" customFormat="1" ht="15" customHeight="1">
      <c r="A51" s="12">
        <f t="shared" si="1"/>
        <v>48</v>
      </c>
      <c r="B51" s="20" t="s">
        <v>281</v>
      </c>
      <c r="C51" s="20" t="s">
        <v>297</v>
      </c>
      <c r="D51" s="20" t="s">
        <v>298</v>
      </c>
      <c r="E51" s="23" t="s">
        <v>30</v>
      </c>
      <c r="F51" s="23" t="s">
        <v>176</v>
      </c>
      <c r="G51" s="20">
        <v>5</v>
      </c>
      <c r="H51" s="21">
        <f>VLOOKUP(F51,'[1]ORISSA SALES NETWORK'!$C$4:$D$210,2,FALSE)</f>
        <v>65</v>
      </c>
      <c r="I51" s="21">
        <f t="shared" si="6"/>
        <v>30</v>
      </c>
      <c r="J51" s="21">
        <v>20</v>
      </c>
      <c r="K51" s="21">
        <f t="shared" si="4"/>
        <v>375</v>
      </c>
      <c r="L51" s="20"/>
    </row>
    <row r="52" spans="1:12" s="2" customFormat="1" ht="15" customHeight="1">
      <c r="A52" s="12">
        <f t="shared" si="1"/>
        <v>49</v>
      </c>
      <c r="B52" s="20" t="s">
        <v>281</v>
      </c>
      <c r="C52" s="20" t="s">
        <v>299</v>
      </c>
      <c r="D52" s="20" t="s">
        <v>300</v>
      </c>
      <c r="E52" s="23" t="s">
        <v>30</v>
      </c>
      <c r="F52" s="20" t="s">
        <v>18</v>
      </c>
      <c r="G52" s="20">
        <v>2</v>
      </c>
      <c r="H52" s="21">
        <f>VLOOKUP(F52,'[1]ORISSA SALES NETWORK'!$C$4:$D$210,2,FALSE)</f>
        <v>58</v>
      </c>
      <c r="I52" s="21">
        <f t="shared" si="6"/>
        <v>12</v>
      </c>
      <c r="J52" s="21">
        <v>20</v>
      </c>
      <c r="K52" s="21">
        <f t="shared" si="4"/>
        <v>148</v>
      </c>
      <c r="L52" s="20"/>
    </row>
    <row r="53" spans="1:12" s="2" customFormat="1" ht="15" customHeight="1">
      <c r="A53" s="12">
        <f t="shared" si="1"/>
        <v>50</v>
      </c>
      <c r="B53" s="20" t="s">
        <v>281</v>
      </c>
      <c r="C53" s="20" t="s">
        <v>301</v>
      </c>
      <c r="D53" s="20" t="s">
        <v>302</v>
      </c>
      <c r="E53" s="23" t="s">
        <v>30</v>
      </c>
      <c r="F53" s="20" t="s">
        <v>6</v>
      </c>
      <c r="G53" s="20">
        <v>5</v>
      </c>
      <c r="H53" s="21">
        <f>VLOOKUP(F53,'[1]ORISSA SALES NETWORK'!$C$4:$D$210,2,FALSE)</f>
        <v>47</v>
      </c>
      <c r="I53" s="21">
        <f t="shared" si="6"/>
        <v>30</v>
      </c>
      <c r="J53" s="21">
        <v>20</v>
      </c>
      <c r="K53" s="21">
        <f t="shared" si="4"/>
        <v>285</v>
      </c>
      <c r="L53" s="20"/>
    </row>
    <row r="54" spans="1:12" s="2" customFormat="1" ht="15" customHeight="1">
      <c r="A54" s="12">
        <f t="shared" si="1"/>
        <v>51</v>
      </c>
      <c r="B54" s="20" t="s">
        <v>281</v>
      </c>
      <c r="C54" s="20" t="s">
        <v>303</v>
      </c>
      <c r="D54" s="20" t="s">
        <v>304</v>
      </c>
      <c r="E54" s="23" t="s">
        <v>30</v>
      </c>
      <c r="F54" s="20" t="s">
        <v>54</v>
      </c>
      <c r="G54" s="20">
        <v>8</v>
      </c>
      <c r="H54" s="21">
        <f>VLOOKUP(F54,'[1]ORISSA SALES NETWORK'!$C$4:$D$210,2,FALSE)</f>
        <v>70</v>
      </c>
      <c r="I54" s="21">
        <f t="shared" si="6"/>
        <v>48</v>
      </c>
      <c r="J54" s="21">
        <v>20</v>
      </c>
      <c r="K54" s="21">
        <f t="shared" si="4"/>
        <v>628</v>
      </c>
      <c r="L54" s="20"/>
    </row>
    <row r="55" spans="1:12" s="2" customFormat="1" ht="15" customHeight="1">
      <c r="A55" s="12">
        <f t="shared" si="1"/>
        <v>52</v>
      </c>
      <c r="B55" s="20" t="s">
        <v>281</v>
      </c>
      <c r="C55" s="20" t="s">
        <v>305</v>
      </c>
      <c r="D55" s="20" t="s">
        <v>306</v>
      </c>
      <c r="E55" s="23" t="s">
        <v>30</v>
      </c>
      <c r="F55" s="20" t="s">
        <v>307</v>
      </c>
      <c r="G55" s="20">
        <v>12</v>
      </c>
      <c r="H55" s="21">
        <f>VLOOKUP(F55,'[1]ORISSA SALES NETWORK'!$C$4:$E$209,3,FALSE)</f>
        <v>120</v>
      </c>
      <c r="I55" s="21">
        <f>G55*10</f>
        <v>120</v>
      </c>
      <c r="J55" s="21">
        <v>20</v>
      </c>
      <c r="K55" s="21">
        <f t="shared" si="4"/>
        <v>1580</v>
      </c>
      <c r="L55" s="20" t="s">
        <v>4</v>
      </c>
    </row>
    <row r="56" spans="1:12" s="2" customFormat="1" ht="15" customHeight="1">
      <c r="A56" s="12">
        <f t="shared" si="1"/>
        <v>53</v>
      </c>
      <c r="B56" s="20" t="s">
        <v>308</v>
      </c>
      <c r="C56" s="20" t="s">
        <v>309</v>
      </c>
      <c r="D56" s="20" t="s">
        <v>310</v>
      </c>
      <c r="E56" s="23" t="s">
        <v>30</v>
      </c>
      <c r="F56" s="23" t="s">
        <v>28</v>
      </c>
      <c r="G56" s="20">
        <v>2</v>
      </c>
      <c r="H56" s="21">
        <f>VLOOKUP(F56,'[1]ORISSA SALES NETWORK'!$C$4:$D$210,2,FALSE)</f>
        <v>58</v>
      </c>
      <c r="I56" s="21">
        <f>G56*6</f>
        <v>12</v>
      </c>
      <c r="J56" s="21">
        <v>20</v>
      </c>
      <c r="K56" s="21">
        <f t="shared" si="4"/>
        <v>148</v>
      </c>
      <c r="L56" s="20"/>
    </row>
    <row r="57" spans="1:12" s="2" customFormat="1" ht="15" customHeight="1">
      <c r="A57" s="12">
        <f t="shared" si="1"/>
        <v>54</v>
      </c>
      <c r="B57" s="20" t="s">
        <v>308</v>
      </c>
      <c r="C57" s="20" t="s">
        <v>311</v>
      </c>
      <c r="D57" s="20" t="s">
        <v>312</v>
      </c>
      <c r="E57" s="23" t="s">
        <v>30</v>
      </c>
      <c r="F57" s="20" t="s">
        <v>23</v>
      </c>
      <c r="G57" s="20">
        <v>1</v>
      </c>
      <c r="H57" s="21">
        <f>VLOOKUP(F57,'[1]ORISSA SALES NETWORK'!$C$4:$D$210,2,FALSE)</f>
        <v>58</v>
      </c>
      <c r="I57" s="21">
        <f>G57*6</f>
        <v>6</v>
      </c>
      <c r="J57" s="21">
        <v>20</v>
      </c>
      <c r="K57" s="21">
        <f>G57*H57+I57+J57+5</f>
        <v>89</v>
      </c>
      <c r="L57" s="20"/>
    </row>
    <row r="58" spans="1:12" s="2" customFormat="1" ht="15" customHeight="1">
      <c r="A58" s="12">
        <f t="shared" si="1"/>
        <v>55</v>
      </c>
      <c r="B58" s="20" t="s">
        <v>313</v>
      </c>
      <c r="C58" s="20" t="s">
        <v>314</v>
      </c>
      <c r="D58" s="20" t="s">
        <v>315</v>
      </c>
      <c r="E58" s="23" t="s">
        <v>30</v>
      </c>
      <c r="F58" s="20" t="s">
        <v>167</v>
      </c>
      <c r="G58" s="20">
        <v>8</v>
      </c>
      <c r="H58" s="21">
        <f>VLOOKUP(F58,'[1]ORISSA SALES NETWORK'!$C$4:$E$209,3,FALSE)</f>
        <v>120</v>
      </c>
      <c r="I58" s="21">
        <f>G58*10</f>
        <v>80</v>
      </c>
      <c r="J58" s="21">
        <v>20</v>
      </c>
      <c r="K58" s="21">
        <f t="shared" si="4"/>
        <v>1060</v>
      </c>
      <c r="L58" s="20" t="s">
        <v>4</v>
      </c>
    </row>
    <row r="59" spans="1:12" s="2" customFormat="1" ht="15" customHeight="1">
      <c r="A59" s="12">
        <f t="shared" si="1"/>
        <v>56</v>
      </c>
      <c r="B59" s="20" t="s">
        <v>313</v>
      </c>
      <c r="C59" s="20" t="s">
        <v>316</v>
      </c>
      <c r="D59" s="20" t="s">
        <v>317</v>
      </c>
      <c r="E59" s="23" t="s">
        <v>30</v>
      </c>
      <c r="F59" s="23" t="s">
        <v>54</v>
      </c>
      <c r="G59" s="20">
        <v>9</v>
      </c>
      <c r="H59" s="21">
        <f>VLOOKUP(F59,'[1]ORISSA SALES NETWORK'!$C$4:$D$210,2,FALSE)</f>
        <v>70</v>
      </c>
      <c r="I59" s="21">
        <f>G59*6</f>
        <v>54</v>
      </c>
      <c r="J59" s="21">
        <v>20</v>
      </c>
      <c r="K59" s="21">
        <f t="shared" si="4"/>
        <v>704</v>
      </c>
      <c r="L59" s="20"/>
    </row>
    <row r="60" spans="1:12" s="2" customFormat="1" ht="15" customHeight="1">
      <c r="A60" s="12">
        <f t="shared" si="1"/>
        <v>57</v>
      </c>
      <c r="B60" s="20" t="s">
        <v>313</v>
      </c>
      <c r="C60" s="20" t="s">
        <v>318</v>
      </c>
      <c r="D60" s="20" t="s">
        <v>319</v>
      </c>
      <c r="E60" s="23" t="s">
        <v>30</v>
      </c>
      <c r="F60" s="20" t="s">
        <v>15</v>
      </c>
      <c r="G60" s="20">
        <v>4</v>
      </c>
      <c r="H60" s="21">
        <f>VLOOKUP(F60,'[1]ORISSA SALES NETWORK'!$C$4:$D$210,2,FALSE)</f>
        <v>58</v>
      </c>
      <c r="I60" s="21">
        <f>G60*6</f>
        <v>24</v>
      </c>
      <c r="J60" s="21">
        <v>20</v>
      </c>
      <c r="K60" s="21">
        <f t="shared" si="4"/>
        <v>276</v>
      </c>
      <c r="L60" s="20"/>
    </row>
    <row r="61" spans="1:12" s="2" customFormat="1" ht="15" customHeight="1">
      <c r="A61" s="43" t="s">
        <v>321</v>
      </c>
      <c r="B61" s="44"/>
      <c r="C61" s="44"/>
      <c r="D61" s="44"/>
      <c r="E61" s="44"/>
      <c r="F61" s="44"/>
      <c r="G61" s="44"/>
      <c r="H61" s="44"/>
      <c r="I61" s="44"/>
      <c r="J61" s="45"/>
      <c r="K61" s="22">
        <f>ROUND(SUM(K4:K60),0)</f>
        <v>25981</v>
      </c>
      <c r="L61" s="27"/>
    </row>
    <row r="62" spans="1:12" s="2" customFormat="1" ht="15" customHeight="1">
      <c r="A62" s="11"/>
      <c r="B62"/>
      <c r="C62"/>
      <c r="D62"/>
      <c r="E62"/>
      <c r="F62"/>
      <c r="G62" s="19">
        <f>SUM(G4:G60)</f>
        <v>301</v>
      </c>
      <c r="H62" s="28"/>
      <c r="I62" s="28"/>
      <c r="J62" s="28"/>
      <c r="K62" s="28"/>
      <c r="L62"/>
    </row>
    <row r="63" spans="1:12" s="3" customFormat="1" ht="31.5" customHeight="1">
      <c r="A63" s="40" t="s">
        <v>179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2"/>
    </row>
    <row r="64" spans="1:12" s="3" customFormat="1" ht="30" customHeight="1" thickBot="1">
      <c r="A64" s="29" t="s">
        <v>5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1"/>
    </row>
  </sheetData>
  <mergeCells count="7">
    <mergeCell ref="A64:L64"/>
    <mergeCell ref="I1:L1"/>
    <mergeCell ref="I2:L2"/>
    <mergeCell ref="A1:H1"/>
    <mergeCell ref="A2:H2"/>
    <mergeCell ref="A63:L63"/>
    <mergeCell ref="A61:J61"/>
  </mergeCells>
  <conditionalFormatting sqref="C3:C60 C62">
    <cfRule type="duplicateValues" dxfId="78" priority="1"/>
    <cfRule type="duplicateValues" dxfId="77" priority="2"/>
  </conditionalFormatting>
  <pageMargins left="0.28000000000000003" right="0.15748031496062992" top="0.62992125984251968" bottom="0.62992125984251968" header="0.31496062992125984" footer="0.27559055118110237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46" t="s">
        <v>164</v>
      </c>
      <c r="C1" s="46"/>
      <c r="D1" s="46"/>
      <c r="E1" s="46"/>
      <c r="F1" s="46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2024-06-11T06:39:38Z</cp:lastPrinted>
  <dcterms:created xsi:type="dcterms:W3CDTF">2022-08-07T08:04:12Z</dcterms:created>
  <dcterms:modified xsi:type="dcterms:W3CDTF">2024-06-11T06:39:39Z</dcterms:modified>
</cp:coreProperties>
</file>