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31" i="1" l="1"/>
  <c r="G31" i="1" l="1"/>
  <c r="J22" i="1"/>
  <c r="J21" i="1"/>
  <c r="J25" i="1"/>
  <c r="J24" i="1"/>
  <c r="J23" i="1"/>
  <c r="J20" i="1"/>
  <c r="J19" i="1"/>
  <c r="J18" i="1"/>
  <c r="J17" i="1"/>
  <c r="J16" i="1"/>
  <c r="J15" i="1"/>
  <c r="J14" i="1"/>
  <c r="J13" i="1"/>
  <c r="J12" i="1"/>
  <c r="J11" i="1"/>
  <c r="J8" i="1"/>
  <c r="J10" i="1"/>
  <c r="J7" i="1"/>
  <c r="J9" i="1"/>
  <c r="J6" i="1"/>
  <c r="J5" i="1"/>
  <c r="J26" i="1"/>
  <c r="J27" i="1"/>
  <c r="J4" i="1"/>
  <c r="I22" i="1" l="1"/>
  <c r="L22" i="1" s="1"/>
  <c r="I21" i="1"/>
  <c r="L21" i="1" s="1"/>
  <c r="I25" i="1"/>
  <c r="L25" i="1" s="1"/>
  <c r="I24" i="1"/>
  <c r="L24" i="1" s="1"/>
  <c r="I23" i="1"/>
  <c r="L23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8" i="1"/>
  <c r="L8" i="1" s="1"/>
  <c r="I10" i="1"/>
  <c r="L10" i="1" s="1"/>
  <c r="I7" i="1"/>
  <c r="L7" i="1" s="1"/>
  <c r="I9" i="1"/>
  <c r="L9" i="1" s="1"/>
  <c r="I6" i="1"/>
  <c r="L6" i="1" s="1"/>
  <c r="I5" i="1"/>
  <c r="L5" i="1" s="1"/>
  <c r="I26" i="1"/>
  <c r="L26" i="1" s="1"/>
  <c r="I27" i="1"/>
  <c r="L27" i="1" s="1"/>
  <c r="I4" i="1"/>
  <c r="L4" i="1" s="1"/>
  <c r="L28" i="1" l="1"/>
</calcChain>
</file>

<file path=xl/sharedStrings.xml><?xml version="1.0" encoding="utf-8"?>
<sst xmlns="http://schemas.openxmlformats.org/spreadsheetml/2006/main" count="138" uniqueCount="91">
  <si>
    <t>INVOICE
PRAGATI LOGISTICS,SAMANTA SAHI KHUNTIA LANE,8984191006
GST No:21AGHPB9356M1Z9</t>
  </si>
  <si>
    <t>01/2/2024</t>
  </si>
  <si>
    <t>6174</t>
  </si>
  <si>
    <t>20/2/2024</t>
  </si>
  <si>
    <t>6670</t>
  </si>
  <si>
    <t>685</t>
  </si>
  <si>
    <t>21/2/2024</t>
  </si>
  <si>
    <t>695</t>
  </si>
  <si>
    <t>694</t>
  </si>
  <si>
    <t>6668</t>
  </si>
  <si>
    <t>6652</t>
  </si>
  <si>
    <t>17/2/2024</t>
  </si>
  <si>
    <t>6576</t>
  </si>
  <si>
    <t>13/2/2024</t>
  </si>
  <si>
    <t>479</t>
  </si>
  <si>
    <t>6497</t>
  </si>
  <si>
    <t>138</t>
  </si>
  <si>
    <t>10/2/2024</t>
  </si>
  <si>
    <t>6423</t>
  </si>
  <si>
    <t>09/2/2024</t>
  </si>
  <si>
    <t>6404</t>
  </si>
  <si>
    <t>06/2/2024</t>
  </si>
  <si>
    <t>6315/130</t>
  </si>
  <si>
    <t>6314/6326</t>
  </si>
  <si>
    <t>6318</t>
  </si>
  <si>
    <t>03/2/2024</t>
  </si>
  <si>
    <t>6230</t>
  </si>
  <si>
    <t>05/2/2024</t>
  </si>
  <si>
    <t>6258</t>
  </si>
  <si>
    <t>6227</t>
  </si>
  <si>
    <t>04/2/2024</t>
  </si>
  <si>
    <t>6224</t>
  </si>
  <si>
    <t>6233</t>
  </si>
  <si>
    <t>6148</t>
  </si>
  <si>
    <t>27/2/2024</t>
  </si>
  <si>
    <t>6902</t>
  </si>
  <si>
    <t>29/2/2024</t>
  </si>
  <si>
    <t>307</t>
  </si>
  <si>
    <t>Thanking you for your business.
PRAGATI LOGISTICS</t>
  </si>
  <si>
    <t>RAYAGADA</t>
  </si>
  <si>
    <t>BALIGUDA</t>
  </si>
  <si>
    <t>BARBIL</t>
  </si>
  <si>
    <t>KEONJHAR</t>
  </si>
  <si>
    <t>RAIRANGPUR</t>
  </si>
  <si>
    <t>BALASORE</t>
  </si>
  <si>
    <t>BARIPADA</t>
  </si>
  <si>
    <t>ROURKELA</t>
  </si>
  <si>
    <t>BOLANGIR</t>
  </si>
  <si>
    <t>RAJGANGPUR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</si>
  <si>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</si>
  <si>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</si>
  <si>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</si>
  <si>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</si>
  <si>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</si>
  <si>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</si>
  <si>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</si>
  <si>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</si>
  <si>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</si>
  <si>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</si>
  <si>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</si>
  <si>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</si>
  <si>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</si>
  <si>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PADAMPUR (BARGARH)</t>
  </si>
  <si>
    <t>(RUPEES FORTY FIVE THOUSAND SEVEN HUNDRED TWENTY NINE ONLY)</t>
  </si>
  <si>
    <t>CTC</t>
  </si>
  <si>
    <t>PL/JA/28185</t>
  </si>
  <si>
    <t>PL/JA/26269</t>
  </si>
  <si>
    <t>PL/JA/28344</t>
  </si>
  <si>
    <t>PL/JA/28184</t>
  </si>
  <si>
    <t>PL/JA/28183</t>
  </si>
  <si>
    <t>PL/JA/28170</t>
  </si>
  <si>
    <t>PL/JA/28085</t>
  </si>
  <si>
    <t>PL/JA/27898</t>
  </si>
  <si>
    <t>PL/JA/27573</t>
  </si>
  <si>
    <t>PL/JA/27567</t>
  </si>
  <si>
    <t>PL/JA/27556</t>
  </si>
  <si>
    <t>PL/JA/27359</t>
  </si>
  <si>
    <t>PL/JA/27216</t>
  </si>
  <si>
    <t>PL/JA/26979</t>
  </si>
  <si>
    <t>PL/JA/26965</t>
  </si>
  <si>
    <t>PL/JA/26957</t>
  </si>
  <si>
    <t>PL/JA/26901</t>
  </si>
  <si>
    <t>PL/JA/26849</t>
  </si>
  <si>
    <t>PL/JA/26763</t>
  </si>
  <si>
    <t>PL/JA/26698</t>
  </si>
  <si>
    <t>PL/JA/26675</t>
  </si>
  <si>
    <t>PL/JA/26270</t>
  </si>
  <si>
    <t>PL/JA/28743</t>
  </si>
  <si>
    <t>PL/JA/29032</t>
  </si>
  <si>
    <t>TO,
M/S DEEPAKA AGARWAL
C/O : M/S GODREJ CONSUMER PRODUCTS LTD.
Address: K K BHAWASINKA COMPOUND, CANTONMENT ROAD, CUTTACK, ODISHA, 753001, 9658564285
GST No: 21ASQPA7475B1ZZ</t>
  </si>
  <si>
    <t xml:space="preserve">Bill Date: 05/03/2024
Bill NO : 39296
Total Amount: 45729.00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</si>
</sst>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600075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</row>
        <row r="5">
          <cell r="B5" t="str">
            <v>BALASORE</v>
          </cell>
          <cell r="C5">
            <v>2</v>
          </cell>
        </row>
        <row r="6">
          <cell r="B6" t="str">
            <v>BARAGARH</v>
          </cell>
          <cell r="C6">
            <v>3</v>
          </cell>
        </row>
        <row r="7">
          <cell r="B7" t="str">
            <v>BARBIL</v>
          </cell>
          <cell r="C7">
            <v>3</v>
          </cell>
        </row>
        <row r="8">
          <cell r="B8" t="str">
            <v>BARIPADA</v>
          </cell>
          <cell r="C8">
            <v>2.5</v>
          </cell>
        </row>
        <row r="9">
          <cell r="B9" t="str">
            <v>BOLANGIR</v>
          </cell>
          <cell r="C9">
            <v>3</v>
          </cell>
        </row>
        <row r="10">
          <cell r="B10" t="str">
            <v>JEYPORE</v>
          </cell>
          <cell r="C10">
            <v>4</v>
          </cell>
        </row>
        <row r="11">
          <cell r="B11" t="str">
            <v>JHARSUGUDA</v>
          </cell>
          <cell r="C11">
            <v>3</v>
          </cell>
        </row>
        <row r="12">
          <cell r="B12" t="str">
            <v>KANDHAMAL</v>
          </cell>
          <cell r="C12">
            <v>3</v>
          </cell>
        </row>
        <row r="13">
          <cell r="B13" t="str">
            <v>KEONJHAR</v>
          </cell>
          <cell r="C13">
            <v>2</v>
          </cell>
        </row>
        <row r="14">
          <cell r="B14" t="str">
            <v>KESINGA</v>
          </cell>
          <cell r="C14">
            <v>3.5</v>
          </cell>
        </row>
        <row r="15">
          <cell r="B15" t="str">
            <v>RAYAGADA</v>
          </cell>
          <cell r="C15">
            <v>4</v>
          </cell>
        </row>
        <row r="16">
          <cell r="B16" t="str">
            <v>RUGUDIPARA (BOLANGIR)</v>
          </cell>
          <cell r="C16">
            <v>3</v>
          </cell>
        </row>
        <row r="17">
          <cell r="B17" t="str">
            <v>RAJGANGPUR</v>
          </cell>
          <cell r="C17">
            <v>3.5</v>
          </cell>
        </row>
        <row r="18">
          <cell r="B18" t="str">
            <v>ROURKELA</v>
          </cell>
          <cell r="C18">
            <v>3</v>
          </cell>
        </row>
        <row r="19">
          <cell r="B19" t="str">
            <v>PADAMPUR (BARGARH)</v>
          </cell>
          <cell r="C19">
            <v>4</v>
          </cell>
        </row>
        <row r="20">
          <cell r="B20" t="str">
            <v>BALIGUDA</v>
          </cell>
          <cell r="C20">
            <v>4.5</v>
          </cell>
        </row>
        <row r="21">
          <cell r="B21" t="str">
            <v>PHULBANI</v>
          </cell>
          <cell r="C21">
            <v>3.5</v>
          </cell>
        </row>
        <row r="22">
          <cell r="B22" t="str">
            <v>RAIRANGPUR</v>
          </cell>
          <cell r="C22">
            <v>2.5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Z2" sqref="Z2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8.42578125" style="1" customWidth="1"/>
    <col min="5" max="5" width="13.140625" style="1" bestFit="1" customWidth="1"/>
    <col min="6" max="6" width="9.85546875" style="1" bestFit="1" customWidth="1"/>
    <col min="7" max="7" width="6.140625" style="1" customWidth="1"/>
    <col min="8" max="8" width="9.5703125" style="1" bestFit="1" customWidth="1"/>
    <col min="9" max="9" width="6.42578125" style="2" customWidth="1"/>
    <col min="10" max="10" width="7.5703125" style="2" bestFit="1" customWidth="1"/>
    <col min="11" max="11" width="7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2"/>
      <c r="L1" s="23"/>
    </row>
    <row r="2" spans="1:12" ht="117.75" customHeight="1">
      <c r="A2" s="18" t="s">
        <v>89</v>
      </c>
      <c r="B2" s="19"/>
      <c r="C2" s="19"/>
      <c r="D2" s="19"/>
      <c r="E2" s="20"/>
      <c r="F2" s="21" t="s">
        <v>90</v>
      </c>
      <c r="G2" s="22"/>
      <c r="H2" s="22"/>
      <c r="I2" s="22"/>
      <c r="J2" s="22"/>
      <c r="K2" s="22"/>
      <c r="L2" s="23"/>
    </row>
    <row r="3" spans="1:12" s="10" customFormat="1">
      <c r="A3" s="8" t="s">
        <v>49</v>
      </c>
      <c r="B3" s="8" t="s">
        <v>50</v>
      </c>
      <c r="C3" s="8" t="s">
        <v>51</v>
      </c>
      <c r="D3" s="8" t="s">
        <v>52</v>
      </c>
      <c r="E3" s="8" t="s">
        <v>53</v>
      </c>
      <c r="F3" s="8" t="s">
        <v>54</v>
      </c>
      <c r="G3" s="8" t="s">
        <v>55</v>
      </c>
      <c r="H3" s="8" t="s">
        <v>56</v>
      </c>
      <c r="I3" s="9" t="s">
        <v>57</v>
      </c>
      <c r="J3" s="9" t="s">
        <v>58</v>
      </c>
      <c r="K3" s="9" t="s">
        <v>59</v>
      </c>
      <c r="L3" s="9" t="s">
        <v>60</v>
      </c>
    </row>
    <row r="4" spans="1:12">
      <c r="A4" s="12">
        <v>1</v>
      </c>
      <c r="B4" s="4" t="s">
        <v>1</v>
      </c>
      <c r="C4" s="4" t="s">
        <v>66</v>
      </c>
      <c r="D4" s="4" t="s">
        <v>64</v>
      </c>
      <c r="E4" s="4" t="s">
        <v>39</v>
      </c>
      <c r="F4" s="4" t="s">
        <v>2</v>
      </c>
      <c r="G4" s="4">
        <v>76</v>
      </c>
      <c r="H4" s="11">
        <v>798</v>
      </c>
      <c r="I4" s="5">
        <f>VLOOKUP(E4,'[1]GODREJ CONSUMER'!$B$4:$C$29,2,)</f>
        <v>4</v>
      </c>
      <c r="J4" s="5">
        <f t="shared" ref="J4:J27" si="0">G4*8</f>
        <v>608</v>
      </c>
      <c r="K4" s="5">
        <v>20</v>
      </c>
      <c r="L4" s="5">
        <f t="shared" ref="L4:L27" si="1">H4*I4+J4+K4</f>
        <v>3820</v>
      </c>
    </row>
    <row r="5" spans="1:12">
      <c r="A5" s="12">
        <v>2</v>
      </c>
      <c r="B5" s="4" t="s">
        <v>1</v>
      </c>
      <c r="C5" s="4" t="s">
        <v>86</v>
      </c>
      <c r="D5" s="4" t="s">
        <v>64</v>
      </c>
      <c r="E5" s="4" t="s">
        <v>39</v>
      </c>
      <c r="F5" s="4" t="s">
        <v>33</v>
      </c>
      <c r="G5" s="4">
        <v>79</v>
      </c>
      <c r="H5" s="11">
        <v>769</v>
      </c>
      <c r="I5" s="5">
        <f>VLOOKUP(E5,'[1]GODREJ CONSUMER'!$B$4:$C$29,2,)</f>
        <v>4</v>
      </c>
      <c r="J5" s="5">
        <f t="shared" si="0"/>
        <v>632</v>
      </c>
      <c r="K5" s="5">
        <v>20</v>
      </c>
      <c r="L5" s="5">
        <f t="shared" si="1"/>
        <v>3728</v>
      </c>
    </row>
    <row r="6" spans="1:12">
      <c r="A6" s="12">
        <v>3</v>
      </c>
      <c r="B6" s="4" t="s">
        <v>25</v>
      </c>
      <c r="C6" s="4" t="s">
        <v>85</v>
      </c>
      <c r="D6" s="4" t="s">
        <v>64</v>
      </c>
      <c r="E6" s="4" t="s">
        <v>48</v>
      </c>
      <c r="F6" s="4" t="s">
        <v>32</v>
      </c>
      <c r="G6" s="4">
        <v>33</v>
      </c>
      <c r="H6" s="11">
        <v>415</v>
      </c>
      <c r="I6" s="5">
        <f>VLOOKUP(E6,'[1]GODREJ CONSUMER'!$B$4:$C$29,2,)</f>
        <v>3.5</v>
      </c>
      <c r="J6" s="5">
        <f t="shared" si="0"/>
        <v>264</v>
      </c>
      <c r="K6" s="5">
        <v>20</v>
      </c>
      <c r="L6" s="5">
        <f t="shared" si="1"/>
        <v>1736.5</v>
      </c>
    </row>
    <row r="7" spans="1:12">
      <c r="A7" s="12">
        <v>4</v>
      </c>
      <c r="B7" s="4" t="s">
        <v>25</v>
      </c>
      <c r="C7" s="4" t="s">
        <v>83</v>
      </c>
      <c r="D7" s="4" t="s">
        <v>64</v>
      </c>
      <c r="E7" s="4" t="s">
        <v>47</v>
      </c>
      <c r="F7" s="4" t="s">
        <v>29</v>
      </c>
      <c r="G7" s="4">
        <v>19</v>
      </c>
      <c r="H7" s="11">
        <v>219.26</v>
      </c>
      <c r="I7" s="5">
        <f>VLOOKUP(E7,'[1]GODREJ CONSUMER'!$B$4:$C$29,2,)</f>
        <v>3</v>
      </c>
      <c r="J7" s="5">
        <f t="shared" si="0"/>
        <v>152</v>
      </c>
      <c r="K7" s="5">
        <v>20</v>
      </c>
      <c r="L7" s="5">
        <f t="shared" si="1"/>
        <v>829.78</v>
      </c>
    </row>
    <row r="8" spans="1:12">
      <c r="A8" s="12">
        <v>5</v>
      </c>
      <c r="B8" s="4" t="s">
        <v>25</v>
      </c>
      <c r="C8" s="4" t="s">
        <v>81</v>
      </c>
      <c r="D8" s="4" t="s">
        <v>64</v>
      </c>
      <c r="E8" s="4" t="s">
        <v>46</v>
      </c>
      <c r="F8" s="4" t="s">
        <v>26</v>
      </c>
      <c r="G8" s="4">
        <v>75</v>
      </c>
      <c r="H8" s="11">
        <v>845.97</v>
      </c>
      <c r="I8" s="5">
        <f>VLOOKUP(E8,'[1]GODREJ CONSUMER'!$B$4:$C$29,2,)</f>
        <v>3</v>
      </c>
      <c r="J8" s="5">
        <f t="shared" si="0"/>
        <v>600</v>
      </c>
      <c r="K8" s="5">
        <v>20</v>
      </c>
      <c r="L8" s="5">
        <f t="shared" si="1"/>
        <v>3157.91</v>
      </c>
    </row>
    <row r="9" spans="1:12">
      <c r="A9" s="12">
        <v>6</v>
      </c>
      <c r="B9" s="4" t="s">
        <v>30</v>
      </c>
      <c r="C9" s="4" t="s">
        <v>84</v>
      </c>
      <c r="D9" s="4" t="s">
        <v>64</v>
      </c>
      <c r="E9" s="4" t="s">
        <v>41</v>
      </c>
      <c r="F9" s="4" t="s">
        <v>31</v>
      </c>
      <c r="G9" s="4">
        <v>20</v>
      </c>
      <c r="H9" s="11">
        <v>185</v>
      </c>
      <c r="I9" s="5">
        <f>VLOOKUP(E9,'[1]GODREJ CONSUMER'!$B$4:$C$29,2,)</f>
        <v>3</v>
      </c>
      <c r="J9" s="5">
        <f t="shared" si="0"/>
        <v>160</v>
      </c>
      <c r="K9" s="5">
        <v>20</v>
      </c>
      <c r="L9" s="5">
        <f t="shared" si="1"/>
        <v>735</v>
      </c>
    </row>
    <row r="10" spans="1:12">
      <c r="A10" s="12">
        <v>7</v>
      </c>
      <c r="B10" s="4" t="s">
        <v>27</v>
      </c>
      <c r="C10" s="4" t="s">
        <v>82</v>
      </c>
      <c r="D10" s="4" t="s">
        <v>64</v>
      </c>
      <c r="E10" s="4" t="s">
        <v>47</v>
      </c>
      <c r="F10" s="4" t="s">
        <v>28</v>
      </c>
      <c r="G10" s="4">
        <v>10</v>
      </c>
      <c r="H10" s="11">
        <v>119.84</v>
      </c>
      <c r="I10" s="5">
        <f>VLOOKUP(E10,'[1]GODREJ CONSUMER'!$B$4:$C$29,2,)</f>
        <v>3</v>
      </c>
      <c r="J10" s="5">
        <f t="shared" si="0"/>
        <v>80</v>
      </c>
      <c r="K10" s="5">
        <v>20</v>
      </c>
      <c r="L10" s="5">
        <f t="shared" si="1"/>
        <v>459.52</v>
      </c>
    </row>
    <row r="11" spans="1:12">
      <c r="A11" s="12">
        <v>8</v>
      </c>
      <c r="B11" s="4" t="s">
        <v>21</v>
      </c>
      <c r="C11" s="4" t="s">
        <v>80</v>
      </c>
      <c r="D11" s="4" t="s">
        <v>64</v>
      </c>
      <c r="E11" s="4" t="s">
        <v>45</v>
      </c>
      <c r="F11" s="4" t="s">
        <v>24</v>
      </c>
      <c r="G11" s="4">
        <v>29</v>
      </c>
      <c r="H11" s="11">
        <v>259.08999999999997</v>
      </c>
      <c r="I11" s="5">
        <f>VLOOKUP(E11,'[1]GODREJ CONSUMER'!$B$4:$C$29,2,)</f>
        <v>2.5</v>
      </c>
      <c r="J11" s="5">
        <f t="shared" si="0"/>
        <v>232</v>
      </c>
      <c r="K11" s="5">
        <v>20</v>
      </c>
      <c r="L11" s="5">
        <f t="shared" si="1"/>
        <v>899.72499999999991</v>
      </c>
    </row>
    <row r="12" spans="1:12">
      <c r="A12" s="12">
        <v>9</v>
      </c>
      <c r="B12" s="4" t="s">
        <v>21</v>
      </c>
      <c r="C12" s="4" t="s">
        <v>79</v>
      </c>
      <c r="D12" s="4" t="s">
        <v>64</v>
      </c>
      <c r="E12" s="4" t="s">
        <v>44</v>
      </c>
      <c r="F12" s="4" t="s">
        <v>23</v>
      </c>
      <c r="G12" s="4">
        <v>32</v>
      </c>
      <c r="H12" s="11">
        <v>332.6</v>
      </c>
      <c r="I12" s="5">
        <f>VLOOKUP(E12,'[1]GODREJ CONSUMER'!$B$4:$C$29,2,)</f>
        <v>2</v>
      </c>
      <c r="J12" s="5">
        <f t="shared" si="0"/>
        <v>256</v>
      </c>
      <c r="K12" s="5">
        <v>20</v>
      </c>
      <c r="L12" s="5">
        <f t="shared" si="1"/>
        <v>941.2</v>
      </c>
    </row>
    <row r="13" spans="1:12">
      <c r="A13" s="12">
        <v>10</v>
      </c>
      <c r="B13" s="4" t="s">
        <v>21</v>
      </c>
      <c r="C13" s="4" t="s">
        <v>78</v>
      </c>
      <c r="D13" s="4" t="s">
        <v>64</v>
      </c>
      <c r="E13" s="4" t="s">
        <v>41</v>
      </c>
      <c r="F13" s="4" t="s">
        <v>22</v>
      </c>
      <c r="G13" s="4">
        <v>36</v>
      </c>
      <c r="H13" s="11">
        <v>404.89</v>
      </c>
      <c r="I13" s="5">
        <f>VLOOKUP(E13,'[1]GODREJ CONSUMER'!$B$4:$C$29,2,)</f>
        <v>3</v>
      </c>
      <c r="J13" s="5">
        <f t="shared" si="0"/>
        <v>288</v>
      </c>
      <c r="K13" s="5">
        <v>20</v>
      </c>
      <c r="L13" s="5">
        <f t="shared" si="1"/>
        <v>1522.67</v>
      </c>
    </row>
    <row r="14" spans="1:12">
      <c r="A14" s="12">
        <v>11</v>
      </c>
      <c r="B14" s="4" t="s">
        <v>19</v>
      </c>
      <c r="C14" s="4" t="s">
        <v>77</v>
      </c>
      <c r="D14" s="4" t="s">
        <v>64</v>
      </c>
      <c r="E14" s="4" t="s">
        <v>41</v>
      </c>
      <c r="F14" s="4" t="s">
        <v>20</v>
      </c>
      <c r="G14" s="4">
        <v>20</v>
      </c>
      <c r="H14" s="11">
        <v>194</v>
      </c>
      <c r="I14" s="5">
        <f>VLOOKUP(E14,'[1]GODREJ CONSUMER'!$B$4:$C$29,2,)</f>
        <v>3</v>
      </c>
      <c r="J14" s="5">
        <f t="shared" si="0"/>
        <v>160</v>
      </c>
      <c r="K14" s="5">
        <v>20</v>
      </c>
      <c r="L14" s="5">
        <f t="shared" si="1"/>
        <v>762</v>
      </c>
    </row>
    <row r="15" spans="1:12" ht="30">
      <c r="A15" s="12">
        <v>12</v>
      </c>
      <c r="B15" s="4" t="s">
        <v>17</v>
      </c>
      <c r="C15" s="4" t="s">
        <v>76</v>
      </c>
      <c r="D15" s="4" t="s">
        <v>64</v>
      </c>
      <c r="E15" s="7" t="s">
        <v>62</v>
      </c>
      <c r="F15" s="4" t="s">
        <v>18</v>
      </c>
      <c r="G15" s="4">
        <v>149</v>
      </c>
      <c r="H15" s="11">
        <v>1180.8</v>
      </c>
      <c r="I15" s="5">
        <f>VLOOKUP(E15,'[1]GODREJ CONSUMER'!$B$4:$C$29,2,)</f>
        <v>4</v>
      </c>
      <c r="J15" s="5">
        <f t="shared" si="0"/>
        <v>1192</v>
      </c>
      <c r="K15" s="5">
        <v>20</v>
      </c>
      <c r="L15" s="5">
        <f t="shared" si="1"/>
        <v>5935.2</v>
      </c>
    </row>
    <row r="16" spans="1:12">
      <c r="A16" s="12">
        <v>13</v>
      </c>
      <c r="B16" s="4" t="s">
        <v>13</v>
      </c>
      <c r="C16" s="4" t="s">
        <v>75</v>
      </c>
      <c r="D16" s="4" t="s">
        <v>64</v>
      </c>
      <c r="E16" s="4" t="s">
        <v>45</v>
      </c>
      <c r="F16" s="4" t="s">
        <v>16</v>
      </c>
      <c r="G16" s="4">
        <v>27</v>
      </c>
      <c r="H16" s="11">
        <v>247</v>
      </c>
      <c r="I16" s="5">
        <f>VLOOKUP(E16,'[1]GODREJ CONSUMER'!$B$4:$C$29,2,)</f>
        <v>2.5</v>
      </c>
      <c r="J16" s="5">
        <f t="shared" si="0"/>
        <v>216</v>
      </c>
      <c r="K16" s="5">
        <v>20</v>
      </c>
      <c r="L16" s="5">
        <f t="shared" si="1"/>
        <v>853.5</v>
      </c>
    </row>
    <row r="17" spans="1:12">
      <c r="A17" s="12">
        <v>14</v>
      </c>
      <c r="B17" s="4" t="s">
        <v>13</v>
      </c>
      <c r="C17" s="4" t="s">
        <v>74</v>
      </c>
      <c r="D17" s="4" t="s">
        <v>64</v>
      </c>
      <c r="E17" s="4" t="s">
        <v>41</v>
      </c>
      <c r="F17" s="4" t="s">
        <v>15</v>
      </c>
      <c r="G17" s="4">
        <v>51</v>
      </c>
      <c r="H17" s="11">
        <v>618</v>
      </c>
      <c r="I17" s="5">
        <f>VLOOKUP(E17,'[1]GODREJ CONSUMER'!$B$4:$C$29,2,)</f>
        <v>3</v>
      </c>
      <c r="J17" s="5">
        <f t="shared" si="0"/>
        <v>408</v>
      </c>
      <c r="K17" s="5">
        <v>20</v>
      </c>
      <c r="L17" s="5">
        <f t="shared" si="1"/>
        <v>2282</v>
      </c>
    </row>
    <row r="18" spans="1:12">
      <c r="A18" s="12">
        <v>15</v>
      </c>
      <c r="B18" s="4" t="s">
        <v>13</v>
      </c>
      <c r="C18" s="4" t="s">
        <v>73</v>
      </c>
      <c r="D18" s="4" t="s">
        <v>64</v>
      </c>
      <c r="E18" s="4" t="s">
        <v>44</v>
      </c>
      <c r="F18" s="4" t="s">
        <v>14</v>
      </c>
      <c r="G18" s="4">
        <v>64</v>
      </c>
      <c r="H18" s="11">
        <v>713</v>
      </c>
      <c r="I18" s="5">
        <f>VLOOKUP(E18,'[1]GODREJ CONSUMER'!$B$4:$C$29,2,)</f>
        <v>2</v>
      </c>
      <c r="J18" s="5">
        <f t="shared" si="0"/>
        <v>512</v>
      </c>
      <c r="K18" s="5">
        <v>20</v>
      </c>
      <c r="L18" s="5">
        <f t="shared" si="1"/>
        <v>1958</v>
      </c>
    </row>
    <row r="19" spans="1:12">
      <c r="A19" s="12">
        <v>16</v>
      </c>
      <c r="B19" s="4" t="s">
        <v>11</v>
      </c>
      <c r="C19" s="4" t="s">
        <v>72</v>
      </c>
      <c r="D19" s="4" t="s">
        <v>64</v>
      </c>
      <c r="E19" s="4" t="s">
        <v>41</v>
      </c>
      <c r="F19" s="4" t="s">
        <v>12</v>
      </c>
      <c r="G19" s="4">
        <v>30</v>
      </c>
      <c r="H19" s="11">
        <v>269</v>
      </c>
      <c r="I19" s="5">
        <f>VLOOKUP(E19,'[1]GODREJ CONSUMER'!$B$4:$C$29,2,)</f>
        <v>3</v>
      </c>
      <c r="J19" s="5">
        <f t="shared" si="0"/>
        <v>240</v>
      </c>
      <c r="K19" s="5">
        <v>20</v>
      </c>
      <c r="L19" s="5">
        <f t="shared" si="1"/>
        <v>1067</v>
      </c>
    </row>
    <row r="20" spans="1:12">
      <c r="A20" s="12">
        <v>17</v>
      </c>
      <c r="B20" s="4" t="s">
        <v>3</v>
      </c>
      <c r="C20" s="4" t="s">
        <v>71</v>
      </c>
      <c r="D20" s="4" t="s">
        <v>64</v>
      </c>
      <c r="E20" s="4" t="s">
        <v>41</v>
      </c>
      <c r="F20" s="4" t="s">
        <v>10</v>
      </c>
      <c r="G20" s="4">
        <v>35</v>
      </c>
      <c r="H20" s="11">
        <v>374</v>
      </c>
      <c r="I20" s="5">
        <f>VLOOKUP(E20,'[1]GODREJ CONSUMER'!$B$4:$C$29,2,)</f>
        <v>3</v>
      </c>
      <c r="J20" s="5">
        <f t="shared" si="0"/>
        <v>280</v>
      </c>
      <c r="K20" s="5">
        <v>20</v>
      </c>
      <c r="L20" s="5">
        <f t="shared" si="1"/>
        <v>1422</v>
      </c>
    </row>
    <row r="21" spans="1:12">
      <c r="A21" s="12">
        <v>18</v>
      </c>
      <c r="B21" s="4" t="s">
        <v>3</v>
      </c>
      <c r="C21" s="4" t="s">
        <v>65</v>
      </c>
      <c r="D21" s="4" t="s">
        <v>64</v>
      </c>
      <c r="E21" s="4" t="s">
        <v>41</v>
      </c>
      <c r="F21" s="4" t="s">
        <v>5</v>
      </c>
      <c r="G21" s="4">
        <v>10</v>
      </c>
      <c r="H21" s="11">
        <v>72</v>
      </c>
      <c r="I21" s="5">
        <f>VLOOKUP(E21,'[1]GODREJ CONSUMER'!$B$4:$C$29,2,)</f>
        <v>3</v>
      </c>
      <c r="J21" s="5">
        <f t="shared" si="0"/>
        <v>80</v>
      </c>
      <c r="K21" s="5">
        <v>20</v>
      </c>
      <c r="L21" s="5">
        <f t="shared" si="1"/>
        <v>316</v>
      </c>
    </row>
    <row r="22" spans="1:12">
      <c r="A22" s="12">
        <v>19</v>
      </c>
      <c r="B22" s="4" t="s">
        <v>3</v>
      </c>
      <c r="C22" s="4" t="s">
        <v>67</v>
      </c>
      <c r="D22" s="4" t="s">
        <v>64</v>
      </c>
      <c r="E22" s="4" t="s">
        <v>40</v>
      </c>
      <c r="F22" s="4" t="s">
        <v>4</v>
      </c>
      <c r="G22" s="4">
        <v>156</v>
      </c>
      <c r="H22" s="11">
        <v>1627.43</v>
      </c>
      <c r="I22" s="5">
        <f>VLOOKUP(E22,'[1]GODREJ CONSUMER'!$B$4:$C$29,2,)</f>
        <v>4.5</v>
      </c>
      <c r="J22" s="5">
        <f t="shared" si="0"/>
        <v>1248</v>
      </c>
      <c r="K22" s="5">
        <v>20</v>
      </c>
      <c r="L22" s="5">
        <f t="shared" si="1"/>
        <v>8591.4350000000013</v>
      </c>
    </row>
    <row r="23" spans="1:12">
      <c r="A23" s="12">
        <v>20</v>
      </c>
      <c r="B23" s="4" t="s">
        <v>6</v>
      </c>
      <c r="C23" s="4" t="s">
        <v>70</v>
      </c>
      <c r="D23" s="4" t="s">
        <v>64</v>
      </c>
      <c r="E23" s="4" t="s">
        <v>43</v>
      </c>
      <c r="F23" s="4" t="s">
        <v>9</v>
      </c>
      <c r="G23" s="4">
        <v>10</v>
      </c>
      <c r="H23" s="11">
        <v>72</v>
      </c>
      <c r="I23" s="5">
        <f>VLOOKUP(E23,'[1]GODREJ CONSUMER'!$B$4:$C$29,2,)</f>
        <v>2.5</v>
      </c>
      <c r="J23" s="5">
        <f t="shared" si="0"/>
        <v>80</v>
      </c>
      <c r="K23" s="5">
        <v>20</v>
      </c>
      <c r="L23" s="5">
        <f t="shared" si="1"/>
        <v>280</v>
      </c>
    </row>
    <row r="24" spans="1:12">
      <c r="A24" s="12">
        <v>21</v>
      </c>
      <c r="B24" s="4" t="s">
        <v>6</v>
      </c>
      <c r="C24" s="4" t="s">
        <v>69</v>
      </c>
      <c r="D24" s="4" t="s">
        <v>64</v>
      </c>
      <c r="E24" s="4" t="s">
        <v>42</v>
      </c>
      <c r="F24" s="4" t="s">
        <v>8</v>
      </c>
      <c r="G24" s="4">
        <v>10</v>
      </c>
      <c r="H24" s="11">
        <v>72</v>
      </c>
      <c r="I24" s="5">
        <f>VLOOKUP(E24,'[1]GODREJ CONSUMER'!$B$4:$C$29,2,)</f>
        <v>2</v>
      </c>
      <c r="J24" s="5">
        <f t="shared" si="0"/>
        <v>80</v>
      </c>
      <c r="K24" s="5">
        <v>20</v>
      </c>
      <c r="L24" s="5">
        <f t="shared" si="1"/>
        <v>244</v>
      </c>
    </row>
    <row r="25" spans="1:12">
      <c r="A25" s="12">
        <v>22</v>
      </c>
      <c r="B25" s="4" t="s">
        <v>6</v>
      </c>
      <c r="C25" s="4" t="s">
        <v>68</v>
      </c>
      <c r="D25" s="4" t="s">
        <v>64</v>
      </c>
      <c r="E25" s="4" t="s">
        <v>42</v>
      </c>
      <c r="F25" s="4" t="s">
        <v>7</v>
      </c>
      <c r="G25" s="4">
        <v>20</v>
      </c>
      <c r="H25" s="11">
        <v>144</v>
      </c>
      <c r="I25" s="5">
        <f>VLOOKUP(E25,'[1]GODREJ CONSUMER'!$B$4:$C$29,2,)</f>
        <v>2</v>
      </c>
      <c r="J25" s="5">
        <f t="shared" si="0"/>
        <v>160</v>
      </c>
      <c r="K25" s="5">
        <v>20</v>
      </c>
      <c r="L25" s="5">
        <f t="shared" si="1"/>
        <v>468</v>
      </c>
    </row>
    <row r="26" spans="1:12">
      <c r="A26" s="12">
        <v>23</v>
      </c>
      <c r="B26" s="4" t="s">
        <v>34</v>
      </c>
      <c r="C26" s="4" t="s">
        <v>87</v>
      </c>
      <c r="D26" s="4" t="s">
        <v>64</v>
      </c>
      <c r="E26" s="4" t="s">
        <v>41</v>
      </c>
      <c r="F26" s="4" t="s">
        <v>35</v>
      </c>
      <c r="G26" s="4">
        <v>28</v>
      </c>
      <c r="H26" s="11">
        <v>338</v>
      </c>
      <c r="I26" s="5">
        <f>VLOOKUP(E26,'[1]GODREJ CONSUMER'!$B$4:$C$29,2,)</f>
        <v>3</v>
      </c>
      <c r="J26" s="5">
        <f t="shared" si="0"/>
        <v>224</v>
      </c>
      <c r="K26" s="5">
        <v>20</v>
      </c>
      <c r="L26" s="5">
        <f t="shared" si="1"/>
        <v>1258</v>
      </c>
    </row>
    <row r="27" spans="1:12">
      <c r="A27" s="12">
        <v>24</v>
      </c>
      <c r="B27" s="4" t="s">
        <v>36</v>
      </c>
      <c r="C27" s="4" t="s">
        <v>88</v>
      </c>
      <c r="D27" s="4" t="s">
        <v>64</v>
      </c>
      <c r="E27" s="4" t="s">
        <v>43</v>
      </c>
      <c r="F27" s="4" t="s">
        <v>37</v>
      </c>
      <c r="G27" s="4">
        <v>76</v>
      </c>
      <c r="H27" s="11">
        <v>733.48</v>
      </c>
      <c r="I27" s="5">
        <f>VLOOKUP(E27,'[1]GODREJ CONSUMER'!$B$4:$C$29,2,)</f>
        <v>2.5</v>
      </c>
      <c r="J27" s="5">
        <f t="shared" si="0"/>
        <v>608</v>
      </c>
      <c r="K27" s="5">
        <v>20</v>
      </c>
      <c r="L27" s="5">
        <f t="shared" si="1"/>
        <v>2461.6999999999998</v>
      </c>
    </row>
    <row r="28" spans="1:12" s="3" customFormat="1">
      <c r="A28" s="14" t="s">
        <v>63</v>
      </c>
      <c r="B28" s="14"/>
      <c r="C28" s="14"/>
      <c r="D28" s="14"/>
      <c r="E28" s="14"/>
      <c r="F28" s="14"/>
      <c r="G28" s="14"/>
      <c r="H28" s="14"/>
      <c r="I28" s="15"/>
      <c r="J28" s="15"/>
      <c r="K28" s="15"/>
      <c r="L28" s="6">
        <f>ROUND(SUM(L4:L27),0)</f>
        <v>45729</v>
      </c>
    </row>
    <row r="29" spans="1:12" s="3" customFormat="1" ht="30" customHeight="1">
      <c r="A29" s="16" t="s">
        <v>61</v>
      </c>
      <c r="B29" s="16"/>
      <c r="C29" s="16"/>
      <c r="D29" s="16"/>
      <c r="E29" s="16"/>
      <c r="F29" s="16"/>
      <c r="G29" s="16"/>
      <c r="H29" s="16"/>
      <c r="I29" s="17"/>
      <c r="J29" s="17"/>
      <c r="K29" s="17"/>
      <c r="L29" s="17"/>
    </row>
    <row r="30" spans="1:12" s="3" customFormat="1" ht="30" customHeight="1">
      <c r="A30" s="16" t="s">
        <v>38</v>
      </c>
      <c r="B30" s="16"/>
      <c r="C30" s="16"/>
      <c r="D30" s="16"/>
      <c r="E30" s="16"/>
      <c r="F30" s="16"/>
      <c r="G30" s="16"/>
      <c r="H30" s="16"/>
      <c r="I30" s="17"/>
      <c r="J30" s="17"/>
      <c r="K30" s="17"/>
      <c r="L30" s="17"/>
    </row>
    <row r="31" spans="1:12">
      <c r="G31" s="8">
        <f>SUM(G4:G27)</f>
        <v>1095</v>
      </c>
      <c r="H31" s="13">
        <f>SUM(H4:H27)</f>
        <v>11003.36</v>
      </c>
    </row>
  </sheetData>
  <sortState ref="B4:L27">
    <sortCondition ref="B4:B27"/>
    <sortCondition ref="C4:C27"/>
  </sortState>
  <mergeCells count="7">
    <mergeCell ref="A28:K28"/>
    <mergeCell ref="A29:L29"/>
    <mergeCell ref="A30:L30"/>
    <mergeCell ref="A1:E1"/>
    <mergeCell ref="F1:L1"/>
    <mergeCell ref="F2:L2"/>
    <mergeCell ref="A2:E2"/>
  </mergeCells>
  <pageMargins left="0.16" right="0.17" top="0.55000000000000004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2024-03-08T11:55:48Z</cp:lastPrinted>
  <dcterms:created xsi:type="dcterms:W3CDTF">2024-03-04T13:04:28Z</dcterms:created>
  <dcterms:modified xsi:type="dcterms:W3CDTF">2024-03-08T11:55:50Z</dcterms:modified>
</cp:coreProperties>
</file>