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570" windowWidth="20730" windowHeight="8640"/>
  </bookViews>
  <sheets>
    <sheet name="Consignment" sheetId="1" r:id="rId1"/>
    <sheet name="Sheet1" sheetId="2" r:id="rId2"/>
  </sheets>
  <externalReferences>
    <externalReference r:id="rId3"/>
  </externalReferences>
  <definedNames>
    <definedName name="_xlnm._FilterDatabase" localSheetId="0" hidden="1">Consignment!$A$3:$M$46</definedName>
    <definedName name="_xlnm.Print_Titles" localSheetId="0">Consignment!$1:$2</definedName>
  </definedNames>
  <calcPr calcId="144525"/>
</workbook>
</file>

<file path=xl/calcChain.xml><?xml version="1.0" encoding="utf-8"?>
<calcChain xmlns="http://schemas.openxmlformats.org/spreadsheetml/2006/main">
  <c r="G43" i="1" l="1"/>
  <c r="I41" i="1"/>
  <c r="H41" i="1"/>
  <c r="K41" i="1" s="1"/>
  <c r="I40" i="1"/>
  <c r="H40" i="1"/>
  <c r="K40" i="1" s="1"/>
  <c r="I39" i="1"/>
  <c r="H39" i="1"/>
  <c r="K39" i="1" s="1"/>
  <c r="I38" i="1"/>
  <c r="H38" i="1"/>
  <c r="K38" i="1" s="1"/>
  <c r="I37" i="1"/>
  <c r="H37" i="1"/>
  <c r="K37" i="1" s="1"/>
  <c r="I36" i="1"/>
  <c r="H36" i="1"/>
  <c r="K36" i="1" s="1"/>
  <c r="I35" i="1"/>
  <c r="H35" i="1"/>
  <c r="K35" i="1" s="1"/>
  <c r="I34" i="1"/>
  <c r="H34" i="1"/>
  <c r="K34" i="1" s="1"/>
  <c r="I33" i="1"/>
  <c r="H33" i="1"/>
  <c r="K33" i="1" s="1"/>
  <c r="I32" i="1"/>
  <c r="H32" i="1"/>
  <c r="K32" i="1" s="1"/>
  <c r="I31" i="1"/>
  <c r="H31" i="1"/>
  <c r="K31" i="1" s="1"/>
  <c r="I30" i="1"/>
  <c r="H30" i="1"/>
  <c r="K30" i="1" s="1"/>
  <c r="I29" i="1"/>
  <c r="H29" i="1"/>
  <c r="K29" i="1" s="1"/>
  <c r="I28" i="1"/>
  <c r="H28" i="1"/>
  <c r="K28" i="1" s="1"/>
  <c r="I27" i="1"/>
  <c r="H27" i="1"/>
  <c r="K27" i="1" s="1"/>
  <c r="I26" i="1"/>
  <c r="H26" i="1"/>
  <c r="K26" i="1" s="1"/>
  <c r="A26" i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K11" i="1"/>
  <c r="I11" i="1"/>
  <c r="I10" i="1"/>
  <c r="H10" i="1"/>
  <c r="I9" i="1"/>
  <c r="H9" i="1"/>
  <c r="I8" i="1"/>
  <c r="H8" i="1"/>
  <c r="I7" i="1"/>
  <c r="H7" i="1"/>
  <c r="I6" i="1"/>
  <c r="H6" i="1"/>
  <c r="I5" i="1"/>
  <c r="H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I4" i="1"/>
  <c r="H4" i="1"/>
  <c r="K4" i="1" s="1"/>
  <c r="K5" i="1" l="1"/>
  <c r="K6" i="1"/>
  <c r="K7" i="1"/>
  <c r="K8" i="1"/>
  <c r="K9" i="1"/>
  <c r="K10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J47" i="2"/>
  <c r="I47" i="2"/>
  <c r="G47" i="2"/>
  <c r="J46" i="2"/>
  <c r="I46" i="2"/>
  <c r="G46" i="2"/>
  <c r="J44" i="2"/>
  <c r="I44" i="2"/>
  <c r="G44" i="2"/>
  <c r="J42" i="2"/>
  <c r="I42" i="2"/>
  <c r="G42" i="2"/>
  <c r="J40" i="2"/>
  <c r="I40" i="2"/>
  <c r="G40" i="2"/>
  <c r="J36" i="2"/>
  <c r="I36" i="2"/>
  <c r="G36" i="2"/>
  <c r="J29" i="2"/>
  <c r="I29" i="2"/>
  <c r="G29" i="2"/>
  <c r="J27" i="2"/>
  <c r="I27" i="2"/>
  <c r="G27" i="2"/>
  <c r="J25" i="2"/>
  <c r="I25" i="2"/>
  <c r="G25" i="2"/>
  <c r="J23" i="2"/>
  <c r="I23" i="2"/>
  <c r="G23" i="2"/>
  <c r="J21" i="2"/>
  <c r="I21" i="2"/>
  <c r="G21" i="2"/>
  <c r="J17" i="2"/>
  <c r="I17" i="2"/>
  <c r="G17" i="2"/>
  <c r="J14" i="2"/>
  <c r="I14" i="2"/>
  <c r="G14" i="2"/>
  <c r="K11" i="2"/>
  <c r="J11" i="2"/>
  <c r="I11" i="2"/>
  <c r="G11" i="2"/>
  <c r="J9" i="2"/>
  <c r="I9" i="2"/>
  <c r="G9" i="2"/>
  <c r="J6" i="2"/>
  <c r="I6" i="2"/>
  <c r="G6" i="2"/>
  <c r="J3" i="2"/>
  <c r="I3" i="2"/>
  <c r="G3" i="2"/>
  <c r="A5" i="2"/>
  <c r="A7" i="2" s="1"/>
  <c r="A8" i="2" s="1"/>
  <c r="A10" i="2" s="1"/>
  <c r="A12" i="2" s="1"/>
  <c r="A13" i="2" s="1"/>
  <c r="A15" i="2" s="1"/>
  <c r="A16" i="2" s="1"/>
  <c r="A18" i="2" s="1"/>
  <c r="A19" i="2" s="1"/>
  <c r="A20" i="2" s="1"/>
  <c r="A22" i="2" s="1"/>
  <c r="A24" i="2" s="1"/>
  <c r="A26" i="2" s="1"/>
  <c r="A28" i="2" s="1"/>
  <c r="A30" i="2" s="1"/>
  <c r="A31" i="2" s="1"/>
  <c r="A32" i="2" s="1"/>
  <c r="A33" i="2" s="1"/>
  <c r="A34" i="2" s="1"/>
  <c r="A35" i="2" s="1"/>
  <c r="A37" i="2" s="1"/>
  <c r="A38" i="2" s="1"/>
  <c r="A39" i="2" s="1"/>
  <c r="A41" i="2" s="1"/>
  <c r="A43" i="2" s="1"/>
  <c r="A45" i="2" s="1"/>
  <c r="A4" i="2"/>
  <c r="I22" i="2"/>
  <c r="H22" i="2"/>
  <c r="K22" i="2" s="1"/>
  <c r="K23" i="2" s="1"/>
  <c r="I13" i="2"/>
  <c r="H13" i="2"/>
  <c r="K13" i="2" s="1"/>
  <c r="I20" i="2"/>
  <c r="H20" i="2"/>
  <c r="K20" i="2" s="1"/>
  <c r="I16" i="2"/>
  <c r="H16" i="2"/>
  <c r="K16" i="2" s="1"/>
  <c r="I39" i="2"/>
  <c r="H39" i="2"/>
  <c r="K39" i="2" s="1"/>
  <c r="I38" i="2"/>
  <c r="H38" i="2"/>
  <c r="K38" i="2" s="1"/>
  <c r="I41" i="2"/>
  <c r="H41" i="2"/>
  <c r="K41" i="2" s="1"/>
  <c r="K42" i="2" s="1"/>
  <c r="I24" i="2"/>
  <c r="H24" i="2"/>
  <c r="K24" i="2" s="1"/>
  <c r="K25" i="2" s="1"/>
  <c r="I26" i="2"/>
  <c r="H26" i="2"/>
  <c r="K26" i="2" s="1"/>
  <c r="K27" i="2" s="1"/>
  <c r="I43" i="2"/>
  <c r="H43" i="2"/>
  <c r="K43" i="2" s="1"/>
  <c r="K44" i="2" s="1"/>
  <c r="I5" i="2"/>
  <c r="H5" i="2"/>
  <c r="K5" i="2" s="1"/>
  <c r="I35" i="2"/>
  <c r="H35" i="2"/>
  <c r="K35" i="2" s="1"/>
  <c r="I4" i="2"/>
  <c r="H4" i="2"/>
  <c r="K4" i="2" s="1"/>
  <c r="K6" i="2" s="1"/>
  <c r="I19" i="2"/>
  <c r="H19" i="2"/>
  <c r="K19" i="2" s="1"/>
  <c r="I15" i="2"/>
  <c r="H15" i="2"/>
  <c r="K15" i="2" s="1"/>
  <c r="K17" i="2" s="1"/>
  <c r="I34" i="2"/>
  <c r="H34" i="2"/>
  <c r="K34" i="2" s="1"/>
  <c r="I45" i="2"/>
  <c r="H45" i="2"/>
  <c r="K45" i="2" s="1"/>
  <c r="K46" i="2" s="1"/>
  <c r="I33" i="2"/>
  <c r="H33" i="2"/>
  <c r="K33" i="2" s="1"/>
  <c r="I37" i="2"/>
  <c r="H37" i="2"/>
  <c r="K37" i="2" s="1"/>
  <c r="K40" i="2" s="1"/>
  <c r="I2" i="2"/>
  <c r="H2" i="2"/>
  <c r="K2" i="2" s="1"/>
  <c r="K3" i="2" s="1"/>
  <c r="I12" i="2"/>
  <c r="H12" i="2"/>
  <c r="K12" i="2" s="1"/>
  <c r="K14" i="2" s="1"/>
  <c r="I28" i="2"/>
  <c r="H28" i="2"/>
  <c r="K28" i="2" s="1"/>
  <c r="K29" i="2" s="1"/>
  <c r="I32" i="2"/>
  <c r="H32" i="2"/>
  <c r="K32" i="2" s="1"/>
  <c r="I10" i="2"/>
  <c r="K10" i="2" s="1"/>
  <c r="I18" i="2"/>
  <c r="H18" i="2"/>
  <c r="I31" i="2"/>
  <c r="H31" i="2"/>
  <c r="I30" i="2"/>
  <c r="H30" i="2"/>
  <c r="I8" i="2"/>
  <c r="H8" i="2"/>
  <c r="I7" i="2"/>
  <c r="H7" i="2"/>
  <c r="K42" i="1" l="1"/>
  <c r="K7" i="2"/>
  <c r="K8" i="2"/>
  <c r="K30" i="2"/>
  <c r="K31" i="2"/>
  <c r="K18" i="2"/>
  <c r="K21" i="2" s="1"/>
  <c r="K36" i="2" l="1"/>
  <c r="K9" i="2"/>
  <c r="K47" i="2" s="1"/>
</calcChain>
</file>

<file path=xl/sharedStrings.xml><?xml version="1.0" encoding="utf-8"?>
<sst xmlns="http://schemas.openxmlformats.org/spreadsheetml/2006/main" count="399" uniqueCount="219">
  <si>
    <t>BATTERY</t>
  </si>
  <si>
    <t>NIMAPARA</t>
  </si>
  <si>
    <t>BRAHMAGIRI</t>
  </si>
  <si>
    <t>JAJPUR ROAD</t>
  </si>
  <si>
    <t>JAJPUR TOWN</t>
  </si>
  <si>
    <t>CTC</t>
  </si>
  <si>
    <t>SL.</t>
  </si>
  <si>
    <t>DATE</t>
  </si>
  <si>
    <t>LR NO.</t>
  </si>
  <si>
    <t>FROM</t>
  </si>
  <si>
    <t>DESTINATION</t>
  </si>
  <si>
    <t>CASE</t>
  </si>
  <si>
    <t>RATE</t>
  </si>
  <si>
    <t>DD.CH.</t>
  </si>
  <si>
    <t>LR CH.</t>
  </si>
  <si>
    <t>AMT.</t>
  </si>
  <si>
    <t>PRODUCT</t>
  </si>
  <si>
    <t>Invoice
PRAGATI LOGISTICS,SAMANTA SAHI KHUNTIA LANE,8984191006
GST :21AGHPB9356M1Z9</t>
  </si>
  <si>
    <t xml:space="preserve">TO, 
ORISSA SALES NETWORK I PRIVATE LIMITED
Address: HOLDING NO.204, WARD NO.20 
FRIENDS COLONY CANAL ROAD 753001 CUTTACK,9437013276
GST No:21AAACO8835E1ZP
</t>
  </si>
  <si>
    <t>GST to be paid by Consignor under Reverse Charge Mechanism (RCM) as per GST</t>
  </si>
  <si>
    <t>Thanking you for your business.
PRAGATI LOGISTICS</t>
  </si>
  <si>
    <t>JARKA</t>
  </si>
  <si>
    <t>EARSAMA</t>
  </si>
  <si>
    <t>INV.NO.</t>
  </si>
  <si>
    <t>01/7/2026</t>
  </si>
  <si>
    <t>PL/DO/03796</t>
  </si>
  <si>
    <t>2474/ 75/76/77</t>
  </si>
  <si>
    <t>02/7/2026</t>
  </si>
  <si>
    <t>PL/DO/03892</t>
  </si>
  <si>
    <t>2523</t>
  </si>
  <si>
    <t>03/7/2026</t>
  </si>
  <si>
    <t>PL/DO/03925</t>
  </si>
  <si>
    <t>2564</t>
  </si>
  <si>
    <t>04/7/2026</t>
  </si>
  <si>
    <t>PL/DO/03950</t>
  </si>
  <si>
    <t>2587</t>
  </si>
  <si>
    <t>10/7/2026</t>
  </si>
  <si>
    <t>JA/111</t>
  </si>
  <si>
    <t>1942 (RETURN LR)</t>
  </si>
  <si>
    <t>CUTTACK</t>
  </si>
  <si>
    <t>11/7/2026</t>
  </si>
  <si>
    <t>PL/DO/04216</t>
  </si>
  <si>
    <t>2706</t>
  </si>
  <si>
    <t>14/7/2026</t>
  </si>
  <si>
    <t>PL/DO/04297</t>
  </si>
  <si>
    <t>2755</t>
  </si>
  <si>
    <t>KENDRAPARA</t>
  </si>
  <si>
    <t>15/7/2026</t>
  </si>
  <si>
    <t>PL/JA/05756</t>
  </si>
  <si>
    <t>2734</t>
  </si>
  <si>
    <t>DHENKANAL</t>
  </si>
  <si>
    <t>PL/JA/05899</t>
  </si>
  <si>
    <t>2713</t>
  </si>
  <si>
    <t>ANGUL</t>
  </si>
  <si>
    <t>17/7/2026</t>
  </si>
  <si>
    <t>PL/DO/04395</t>
  </si>
  <si>
    <t>2811/ 2812</t>
  </si>
  <si>
    <t>PURI</t>
  </si>
  <si>
    <t>18/7/2026</t>
  </si>
  <si>
    <t>PL/DO/04439</t>
  </si>
  <si>
    <t>2829</t>
  </si>
  <si>
    <t>25/7/2026</t>
  </si>
  <si>
    <t>PL/DO/04637</t>
  </si>
  <si>
    <t>2898</t>
  </si>
  <si>
    <t>TRINATH BAZAR</t>
  </si>
  <si>
    <t>PL/DO/04638</t>
  </si>
  <si>
    <t>2915</t>
  </si>
  <si>
    <t>PL/DO/04655</t>
  </si>
  <si>
    <t>2947/2948</t>
  </si>
  <si>
    <t>PL/DO/04656</t>
  </si>
  <si>
    <t>2950</t>
  </si>
  <si>
    <t>28/7/2026</t>
  </si>
  <si>
    <t>PL/DO/04720</t>
  </si>
  <si>
    <t>2990</t>
  </si>
  <si>
    <t>BANKI</t>
  </si>
  <si>
    <t>29/7/2026</t>
  </si>
  <si>
    <t>PL/DO/04741</t>
  </si>
  <si>
    <t>3004</t>
  </si>
  <si>
    <t>PL/DO/04743</t>
  </si>
  <si>
    <t>3003</t>
  </si>
  <si>
    <t>PL/DO/04758</t>
  </si>
  <si>
    <t>3021</t>
  </si>
  <si>
    <t>TANGI</t>
  </si>
  <si>
    <t>PL/DO/04759</t>
  </si>
  <si>
    <t>3000</t>
  </si>
  <si>
    <t>KAKATPUR</t>
  </si>
  <si>
    <t>PL/JA/06479</t>
  </si>
  <si>
    <t>3006</t>
  </si>
  <si>
    <t>PL/JA/06487</t>
  </si>
  <si>
    <t>2958</t>
  </si>
  <si>
    <t>RAHAMA</t>
  </si>
  <si>
    <t>31/7/2026</t>
  </si>
  <si>
    <t>PL/DO/04842</t>
  </si>
  <si>
    <t>3041</t>
  </si>
  <si>
    <t>PL/DO/04843</t>
  </si>
  <si>
    <t>3067</t>
  </si>
  <si>
    <t>PL/DO/04844</t>
  </si>
  <si>
    <t>3044</t>
  </si>
  <si>
    <t>PL/DO/04905</t>
  </si>
  <si>
    <t>3086</t>
  </si>
  <si>
    <t>PL/DO/04906</t>
  </si>
  <si>
    <t>3084</t>
  </si>
  <si>
    <t>PL/MA/03386</t>
  </si>
  <si>
    <t>3066</t>
  </si>
  <si>
    <t>JALESWAR</t>
  </si>
  <si>
    <t>ANGUL Total</t>
  </si>
  <si>
    <t>BANKI Total</t>
  </si>
  <si>
    <t>BRAHMAGIRI Total</t>
  </si>
  <si>
    <t>CUTTACK Total</t>
  </si>
  <si>
    <t>DHENKANAL Total</t>
  </si>
  <si>
    <t>JAJPUR ROAD Total</t>
  </si>
  <si>
    <t>JAJPUR TOWN Total</t>
  </si>
  <si>
    <t>JALESWAR Total</t>
  </si>
  <si>
    <t>JARKA Total</t>
  </si>
  <si>
    <t>KAKATPUR Total</t>
  </si>
  <si>
    <t>KENDRAPARA Total</t>
  </si>
  <si>
    <t>NIMAPARA Total</t>
  </si>
  <si>
    <t>PURI Total</t>
  </si>
  <si>
    <t>RAHAMA Total</t>
  </si>
  <si>
    <t>TANGI Total</t>
  </si>
  <si>
    <t>TRINATH BAZAR Total</t>
  </si>
  <si>
    <t>Grand Total</t>
  </si>
  <si>
    <t>Declaration � Kindly verify and confirm before 20/09/2026</t>
  </si>
  <si>
    <t>01/8/2026</t>
  </si>
  <si>
    <t>PL/DO/04917</t>
  </si>
  <si>
    <t>3094</t>
  </si>
  <si>
    <t>PL/DO/04942</t>
  </si>
  <si>
    <t>3097</t>
  </si>
  <si>
    <t>BHUBAN</t>
  </si>
  <si>
    <t>PL/DO/04943</t>
  </si>
  <si>
    <t>3098/ 3099</t>
  </si>
  <si>
    <t>04/8/2026</t>
  </si>
  <si>
    <t>PL/DO/05031</t>
  </si>
  <si>
    <t>3144/ 3145</t>
  </si>
  <si>
    <t>KANKADAJODI</t>
  </si>
  <si>
    <t>PL/DO/05032</t>
  </si>
  <si>
    <t>3142/ 3143</t>
  </si>
  <si>
    <t>NUAPATNA</t>
  </si>
  <si>
    <t>PL/DO/05035</t>
  </si>
  <si>
    <t>3150</t>
  </si>
  <si>
    <t>NARSINGHPUR</t>
  </si>
  <si>
    <t>PL/DO/05036</t>
  </si>
  <si>
    <t>3151/ 3152/ 3153</t>
  </si>
  <si>
    <t>ATHAGARH</t>
  </si>
  <si>
    <t>PL/DO/05041</t>
  </si>
  <si>
    <t>3157</t>
  </si>
  <si>
    <t>GEYSER</t>
  </si>
  <si>
    <t>PL/DO/05049</t>
  </si>
  <si>
    <t>3146/3147/ 3148</t>
  </si>
  <si>
    <t>05/8/2026</t>
  </si>
  <si>
    <t>PL/DO/05081</t>
  </si>
  <si>
    <t>3119</t>
  </si>
  <si>
    <t>TARAT</t>
  </si>
  <si>
    <t>06/8/2026</t>
  </si>
  <si>
    <t>PL/DO/05129</t>
  </si>
  <si>
    <t>3188/ 3189</t>
  </si>
  <si>
    <t>PL/DO/05130</t>
  </si>
  <si>
    <t>3190</t>
  </si>
  <si>
    <t>PL/DO/05137</t>
  </si>
  <si>
    <t>3187</t>
  </si>
  <si>
    <t>PL/DO/05162</t>
  </si>
  <si>
    <t>3200</t>
  </si>
  <si>
    <t>PL/DO/05185</t>
  </si>
  <si>
    <t>3211/3212/ 3212</t>
  </si>
  <si>
    <t>CHANDIKHOL</t>
  </si>
  <si>
    <t>PL/MA/03599</t>
  </si>
  <si>
    <t>3196</t>
  </si>
  <si>
    <t>07/8/2026</t>
  </si>
  <si>
    <t>PL/DO/05212</t>
  </si>
  <si>
    <t>3220</t>
  </si>
  <si>
    <t>11/8/2026</t>
  </si>
  <si>
    <t>PL/DO/05313</t>
  </si>
  <si>
    <t>3271</t>
  </si>
  <si>
    <t>PL/DO/05326</t>
  </si>
  <si>
    <t>3277</t>
  </si>
  <si>
    <t>12/8/2026</t>
  </si>
  <si>
    <t>PL/DO/05379</t>
  </si>
  <si>
    <t>3299/ 3300</t>
  </si>
  <si>
    <t>SAKHIGOPAL</t>
  </si>
  <si>
    <t>13/8/2026</t>
  </si>
  <si>
    <t>PL/DO/05410</t>
  </si>
  <si>
    <t>3349</t>
  </si>
  <si>
    <t>PL/DO/05411</t>
  </si>
  <si>
    <t>3345/ 3346/3347</t>
  </si>
  <si>
    <t>PL/DO/05433</t>
  </si>
  <si>
    <t>3354</t>
  </si>
  <si>
    <t>PL/MA/03763</t>
  </si>
  <si>
    <t>3348</t>
  </si>
  <si>
    <t>BHADRAK</t>
  </si>
  <si>
    <t>21/8/2026</t>
  </si>
  <si>
    <t>PL/DO/05724</t>
  </si>
  <si>
    <t>3473/ 3474/ 3475/3476</t>
  </si>
  <si>
    <t>PL/DO/05731</t>
  </si>
  <si>
    <t>3464</t>
  </si>
  <si>
    <t>PL/DO/05732</t>
  </si>
  <si>
    <t>3467/ 3468</t>
  </si>
  <si>
    <t>24/8/2026</t>
  </si>
  <si>
    <t>PL/DO/05836</t>
  </si>
  <si>
    <t>3524</t>
  </si>
  <si>
    <t>PL/DO/05837</t>
  </si>
  <si>
    <t>3511</t>
  </si>
  <si>
    <t>PL/DO/05838</t>
  </si>
  <si>
    <t>3534</t>
  </si>
  <si>
    <t>PL/DO/05839</t>
  </si>
  <si>
    <t>3514</t>
  </si>
  <si>
    <t>PL/DO/05840</t>
  </si>
  <si>
    <t>3513</t>
  </si>
  <si>
    <t>PL/DO/05841</t>
  </si>
  <si>
    <t>3498</t>
  </si>
  <si>
    <t>BALICHANDRAPUR</t>
  </si>
  <si>
    <t>25/8/2026</t>
  </si>
  <si>
    <t>PL/DO/05907</t>
  </si>
  <si>
    <t>3541/ 3542</t>
  </si>
  <si>
    <t>29/8/2026</t>
  </si>
  <si>
    <t>PL/DO/06078</t>
  </si>
  <si>
    <t>3624/ 3625/3626</t>
  </si>
  <si>
    <t>BHAPUR</t>
  </si>
  <si>
    <t>(RUPEES SIXTEEN THOUSAND FOUR HUNDRED TWO ONLY)</t>
  </si>
  <si>
    <t>Bill Date: 31/09/2026
Bill NO : 10086
Total Amount : 16402.00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</si>
</sst>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2" fontId="0" fillId="0" borderId="1" xfId="0" applyNumberFormat="1" applyFont="1" applyBorder="1"/>
    <xf numFmtId="2" fontId="0" fillId="0" borderId="0" xfId="0" applyNumberFormat="1" applyFont="1" applyAlignment="1">
      <alignment wrapText="1"/>
    </xf>
    <xf numFmtId="0" fontId="0" fillId="0" borderId="8" xfId="0" applyNumberFormat="1" applyFont="1" applyBorder="1" applyAlignment="1">
      <alignment horizontal="center"/>
    </xf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10" xfId="0" applyNumberFormat="1" applyFont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0" fillId="0" borderId="7" xfId="0" applyNumberFormat="1" applyFont="1" applyBorder="1"/>
    <xf numFmtId="2" fontId="0" fillId="0" borderId="7" xfId="0" applyNumberFormat="1" applyFont="1" applyBorder="1"/>
    <xf numFmtId="0" fontId="0" fillId="0" borderId="1" xfId="0" applyNumberFormat="1" applyFont="1" applyFill="1" applyBorder="1"/>
    <xf numFmtId="2" fontId="0" fillId="0" borderId="1" xfId="0" applyNumberFormat="1" applyBorder="1"/>
    <xf numFmtId="2" fontId="2" fillId="0" borderId="1" xfId="0" applyNumberFormat="1" applyFont="1" applyBorder="1"/>
    <xf numFmtId="0" fontId="0" fillId="0" borderId="10" xfId="0" applyNumberFormat="1" applyFont="1" applyFill="1" applyBorder="1"/>
    <xf numFmtId="0" fontId="1" fillId="0" borderId="14" xfId="0" applyNumberFormat="1" applyFont="1" applyBorder="1" applyAlignment="1">
      <alignment horizontal="center"/>
    </xf>
    <xf numFmtId="0" fontId="0" fillId="0" borderId="7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2" fontId="1" fillId="0" borderId="1" xfId="0" applyNumberFormat="1" applyFont="1" applyBorder="1"/>
    <xf numFmtId="0" fontId="3" fillId="0" borderId="7" xfId="0" applyNumberFormat="1" applyFont="1" applyBorder="1"/>
    <xf numFmtId="0" fontId="0" fillId="0" borderId="0" xfId="0" applyNumberFormat="1" applyFont="1" applyBorder="1" applyAlignment="1">
      <alignment horizontal="center"/>
    </xf>
    <xf numFmtId="0" fontId="0" fillId="0" borderId="0" xfId="0" applyNumberFormat="1" applyFont="1" applyBorder="1"/>
    <xf numFmtId="0" fontId="0" fillId="0" borderId="0" xfId="0" applyNumberFormat="1" applyFont="1" applyFill="1" applyBorder="1"/>
    <xf numFmtId="2" fontId="0" fillId="0" borderId="0" xfId="0" applyNumberFormat="1" applyFont="1" applyBorder="1"/>
    <xf numFmtId="0" fontId="3" fillId="0" borderId="0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0" xfId="0" applyNumberFormat="1" applyFont="1"/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 wrapText="1"/>
    </xf>
    <xf numFmtId="0" fontId="1" fillId="2" borderId="3" xfId="0" applyNumberFormat="1" applyFont="1" applyFill="1" applyBorder="1" applyAlignment="1">
      <alignment horizontal="right" vertical="center"/>
    </xf>
    <xf numFmtId="0" fontId="1" fillId="2" borderId="2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0" fontId="0" fillId="2" borderId="16" xfId="0" applyNumberFormat="1" applyFont="1" applyFill="1" applyBorder="1" applyAlignment="1">
      <alignment horizontal="center" vertical="center"/>
    </xf>
    <xf numFmtId="0" fontId="0" fillId="2" borderId="17" xfId="0" applyNumberFormat="1" applyFont="1" applyFill="1" applyBorder="1" applyAlignment="1">
      <alignment vertical="center"/>
    </xf>
    <xf numFmtId="0" fontId="0" fillId="2" borderId="17" xfId="0" applyNumberFormat="1" applyFont="1" applyFill="1" applyBorder="1" applyAlignment="1">
      <alignment vertical="center" wrapText="1"/>
    </xf>
    <xf numFmtId="0" fontId="2" fillId="2" borderId="17" xfId="0" applyNumberFormat="1" applyFont="1" applyFill="1" applyBorder="1" applyAlignment="1">
      <alignment vertical="center"/>
    </xf>
    <xf numFmtId="2" fontId="0" fillId="2" borderId="17" xfId="0" applyNumberFormat="1" applyFont="1" applyFill="1" applyBorder="1" applyAlignment="1">
      <alignment vertical="center"/>
    </xf>
    <xf numFmtId="0" fontId="0" fillId="2" borderId="18" xfId="0" applyNumberFormat="1" applyFont="1" applyFill="1" applyBorder="1" applyAlignment="1">
      <alignment vertical="center"/>
    </xf>
    <xf numFmtId="0" fontId="0" fillId="2" borderId="8" xfId="0" applyNumberFormat="1" applyFont="1" applyFill="1" applyBorder="1" applyAlignment="1">
      <alignment horizontal="center" vertical="center"/>
    </xf>
    <xf numFmtId="0" fontId="0" fillId="2" borderId="15" xfId="0" applyNumberFormat="1" applyFont="1" applyFill="1" applyBorder="1" applyAlignment="1">
      <alignment vertical="center"/>
    </xf>
    <xf numFmtId="0" fontId="1" fillId="2" borderId="19" xfId="0" applyNumberFormat="1" applyFont="1" applyFill="1" applyBorder="1" applyAlignment="1">
      <alignment horizontal="right" vertical="center"/>
    </xf>
    <xf numFmtId="0" fontId="1" fillId="2" borderId="20" xfId="0" applyNumberFormat="1" applyFont="1" applyFill="1" applyBorder="1" applyAlignment="1">
      <alignment horizontal="right" vertical="center"/>
    </xf>
    <xf numFmtId="0" fontId="1" fillId="2" borderId="21" xfId="0" applyNumberFormat="1" applyFont="1" applyFill="1" applyBorder="1" applyAlignment="1">
      <alignment horizontal="center"/>
    </xf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2" fontId="1" fillId="2" borderId="0" xfId="0" applyNumberFormat="1" applyFont="1" applyFill="1" applyBorder="1"/>
    <xf numFmtId="0" fontId="1" fillId="2" borderId="20" xfId="0" applyNumberFormat="1" applyFont="1" applyFill="1" applyBorder="1"/>
    <xf numFmtId="0" fontId="1" fillId="0" borderId="22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1" fillId="0" borderId="1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7</xdr:col>
      <xdr:colOff>200025</xdr:colOff>
      <xdr:row>0</xdr:row>
      <xdr:rowOff>876300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38100"/>
          <a:ext cx="4752975" cy="838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3">
          <cell r="C3" t="str">
            <v>DESTINATION</v>
          </cell>
          <cell r="D3" t="str">
            <v>NEW RATE / CS</v>
          </cell>
          <cell r="E3" t="str">
            <v>NEW RATE /CS</v>
          </cell>
        </row>
        <row r="4">
          <cell r="C4" t="str">
            <v>BALASORE</v>
          </cell>
          <cell r="D4">
            <v>68</v>
          </cell>
          <cell r="E4">
            <v>116</v>
          </cell>
        </row>
        <row r="5">
          <cell r="C5" t="str">
            <v>CHARAMPA</v>
          </cell>
          <cell r="D5">
            <v>68</v>
          </cell>
        </row>
        <row r="6">
          <cell r="C6" t="str">
            <v>BALUGAON</v>
          </cell>
          <cell r="D6">
            <v>68</v>
          </cell>
        </row>
        <row r="7">
          <cell r="C7" t="str">
            <v>BHUBANESWAR</v>
          </cell>
          <cell r="D7">
            <v>57</v>
          </cell>
          <cell r="E7">
            <v>105</v>
          </cell>
        </row>
        <row r="8">
          <cell r="C8" t="str">
            <v>CHANDPUR</v>
          </cell>
          <cell r="D8">
            <v>68</v>
          </cell>
          <cell r="E8">
            <v>116</v>
          </cell>
        </row>
        <row r="9">
          <cell r="C9" t="str">
            <v>JATNI</v>
          </cell>
          <cell r="D9">
            <v>68</v>
          </cell>
          <cell r="E9">
            <v>116</v>
          </cell>
        </row>
        <row r="10">
          <cell r="C10" t="str">
            <v>JIGINIPUR</v>
          </cell>
          <cell r="D10">
            <v>68</v>
          </cell>
          <cell r="E10">
            <v>116</v>
          </cell>
        </row>
        <row r="11">
          <cell r="C11" t="str">
            <v>KESHPUR</v>
          </cell>
          <cell r="D11">
            <v>68</v>
          </cell>
        </row>
        <row r="12">
          <cell r="C12" t="str">
            <v>NAYAGARH</v>
          </cell>
          <cell r="D12">
            <v>68</v>
          </cell>
        </row>
        <row r="13">
          <cell r="C13" t="str">
            <v>NIMAPARA</v>
          </cell>
          <cell r="D13">
            <v>68</v>
          </cell>
          <cell r="E13">
            <v>116</v>
          </cell>
        </row>
        <row r="14">
          <cell r="C14" t="str">
            <v>PURI</v>
          </cell>
          <cell r="D14">
            <v>68</v>
          </cell>
          <cell r="E14">
            <v>116</v>
          </cell>
        </row>
        <row r="15">
          <cell r="C15" t="str">
            <v>TANGI</v>
          </cell>
          <cell r="D15">
            <v>68</v>
          </cell>
          <cell r="E15">
            <v>116</v>
          </cell>
        </row>
        <row r="16">
          <cell r="C16" t="str">
            <v>DHENKANAL</v>
          </cell>
          <cell r="D16">
            <v>68</v>
          </cell>
          <cell r="E16">
            <v>116</v>
          </cell>
        </row>
        <row r="17">
          <cell r="C17" t="str">
            <v>TALCHER</v>
          </cell>
          <cell r="D17">
            <v>79</v>
          </cell>
          <cell r="E17">
            <v>116</v>
          </cell>
        </row>
        <row r="18">
          <cell r="C18" t="str">
            <v>NTPC KANIHA</v>
          </cell>
          <cell r="D18">
            <v>84.5</v>
          </cell>
        </row>
        <row r="19">
          <cell r="C19" t="str">
            <v>KHURDA</v>
          </cell>
          <cell r="D19">
            <v>68</v>
          </cell>
          <cell r="E19">
            <v>116</v>
          </cell>
        </row>
        <row r="20">
          <cell r="C20" t="str">
            <v>BANARPAL</v>
          </cell>
          <cell r="D20">
            <v>84.5</v>
          </cell>
        </row>
        <row r="21">
          <cell r="C21" t="str">
            <v>JAJPUR ROAD</v>
          </cell>
          <cell r="D21">
            <v>68</v>
          </cell>
          <cell r="E21">
            <v>116</v>
          </cell>
        </row>
        <row r="22">
          <cell r="C22" t="str">
            <v>JAJPUR TOWN</v>
          </cell>
          <cell r="D22">
            <v>68</v>
          </cell>
          <cell r="E22">
            <v>116</v>
          </cell>
        </row>
        <row r="23">
          <cell r="C23" t="str">
            <v>BASUDEVPUR</v>
          </cell>
          <cell r="D23">
            <v>73.5</v>
          </cell>
          <cell r="E23">
            <v>140</v>
          </cell>
        </row>
        <row r="24">
          <cell r="C24" t="str">
            <v>PHULNAKHARA</v>
          </cell>
          <cell r="D24">
            <v>68</v>
          </cell>
        </row>
        <row r="25">
          <cell r="C25" t="str">
            <v>KENDRAPARA</v>
          </cell>
          <cell r="D25">
            <v>68</v>
          </cell>
          <cell r="E25">
            <v>116</v>
          </cell>
        </row>
        <row r="26">
          <cell r="C26" t="str">
            <v>PARADEEP</v>
          </cell>
          <cell r="D26">
            <v>68</v>
          </cell>
          <cell r="E26">
            <v>116</v>
          </cell>
        </row>
        <row r="27">
          <cell r="C27" t="str">
            <v>ANGUL</v>
          </cell>
          <cell r="D27">
            <v>68</v>
          </cell>
          <cell r="E27">
            <v>116</v>
          </cell>
        </row>
        <row r="28">
          <cell r="C28" t="str">
            <v>KUJANGA</v>
          </cell>
          <cell r="D28">
            <v>73.5</v>
          </cell>
          <cell r="E28">
            <v>116</v>
          </cell>
        </row>
        <row r="29">
          <cell r="C29" t="str">
            <v>KUAKHIA</v>
          </cell>
          <cell r="D29">
            <v>68</v>
          </cell>
        </row>
        <row r="30">
          <cell r="C30" t="str">
            <v>JAGATSINGHPUR</v>
          </cell>
          <cell r="D30">
            <v>68</v>
          </cell>
          <cell r="E30">
            <v>116</v>
          </cell>
        </row>
        <row r="31">
          <cell r="C31" t="str">
            <v>NAKHARA</v>
          </cell>
          <cell r="D31">
            <v>57</v>
          </cell>
        </row>
        <row r="32">
          <cell r="C32" t="str">
            <v>BHADRAK</v>
          </cell>
          <cell r="D32">
            <v>73.5</v>
          </cell>
          <cell r="E32">
            <v>116</v>
          </cell>
        </row>
        <row r="33">
          <cell r="C33" t="str">
            <v>NALCO</v>
          </cell>
          <cell r="D33">
            <v>73.5</v>
          </cell>
          <cell r="E33">
            <v>116</v>
          </cell>
        </row>
        <row r="34">
          <cell r="C34" t="str">
            <v>NIALI</v>
          </cell>
          <cell r="D34">
            <v>79</v>
          </cell>
          <cell r="E34">
            <v>125</v>
          </cell>
        </row>
        <row r="35">
          <cell r="C35" t="str">
            <v>KAKATPUR</v>
          </cell>
          <cell r="D35">
            <v>79</v>
          </cell>
          <cell r="E35">
            <v>135</v>
          </cell>
        </row>
        <row r="36">
          <cell r="C36" t="str">
            <v>BALICHANDRAPUR</v>
          </cell>
          <cell r="D36">
            <v>73.5</v>
          </cell>
          <cell r="E36">
            <v>140</v>
          </cell>
        </row>
        <row r="37">
          <cell r="C37" t="str">
            <v>BERHAMPUR</v>
          </cell>
          <cell r="D37">
            <v>73.5</v>
          </cell>
        </row>
        <row r="38">
          <cell r="C38" t="str">
            <v>JALESWAR</v>
          </cell>
          <cell r="D38">
            <v>84.5</v>
          </cell>
          <cell r="E38">
            <v>140</v>
          </cell>
        </row>
        <row r="39">
          <cell r="C39" t="str">
            <v>CHANDIKHOL</v>
          </cell>
          <cell r="D39">
            <v>68</v>
          </cell>
          <cell r="E39">
            <v>116</v>
          </cell>
        </row>
        <row r="40">
          <cell r="C40" t="str">
            <v>ADASPUR</v>
          </cell>
          <cell r="D40">
            <v>73.5</v>
          </cell>
        </row>
        <row r="41">
          <cell r="C41" t="str">
            <v>NISCHINTKOILI</v>
          </cell>
          <cell r="D41">
            <v>68</v>
          </cell>
          <cell r="E41">
            <v>116</v>
          </cell>
        </row>
        <row r="42">
          <cell r="C42" t="str">
            <v>CHOUDWAR</v>
          </cell>
          <cell r="D42">
            <v>79</v>
          </cell>
        </row>
        <row r="43">
          <cell r="C43" t="str">
            <v>MANGALPUR</v>
          </cell>
          <cell r="D43">
            <v>79</v>
          </cell>
        </row>
        <row r="44">
          <cell r="C44" t="str">
            <v>BANPUR</v>
          </cell>
          <cell r="D44">
            <v>73.5</v>
          </cell>
        </row>
        <row r="45">
          <cell r="C45" t="str">
            <v>PIPILI</v>
          </cell>
          <cell r="D45">
            <v>73.5</v>
          </cell>
          <cell r="E45">
            <v>116</v>
          </cell>
        </row>
        <row r="46">
          <cell r="C46" t="str">
            <v>PATTAMUNDAI</v>
          </cell>
          <cell r="D46">
            <v>73.5</v>
          </cell>
          <cell r="E46">
            <v>145</v>
          </cell>
        </row>
        <row r="47">
          <cell r="C47" t="str">
            <v>SORO</v>
          </cell>
          <cell r="D47">
            <v>73.5</v>
          </cell>
          <cell r="E47">
            <v>140</v>
          </cell>
        </row>
        <row r="48">
          <cell r="C48" t="str">
            <v>KAMAKHYANAGAR</v>
          </cell>
          <cell r="D48">
            <v>68</v>
          </cell>
          <cell r="E48">
            <v>145</v>
          </cell>
        </row>
        <row r="49">
          <cell r="C49" t="str">
            <v>RAHAMA</v>
          </cell>
          <cell r="D49">
            <v>68</v>
          </cell>
          <cell r="E49">
            <v>116</v>
          </cell>
        </row>
        <row r="50">
          <cell r="C50" t="str">
            <v>PANIKOILI</v>
          </cell>
          <cell r="D50">
            <v>68</v>
          </cell>
          <cell r="E50">
            <v>116</v>
          </cell>
        </row>
        <row r="51">
          <cell r="C51" t="str">
            <v>CHANDANPUR</v>
          </cell>
          <cell r="D51">
            <v>68</v>
          </cell>
          <cell r="E51">
            <v>116</v>
          </cell>
        </row>
        <row r="52">
          <cell r="C52" t="str">
            <v>SALIPUR</v>
          </cell>
          <cell r="D52">
            <v>68</v>
          </cell>
          <cell r="E52">
            <v>116</v>
          </cell>
        </row>
        <row r="53">
          <cell r="C53" t="str">
            <v>NARSINGHPUR</v>
          </cell>
          <cell r="D53">
            <v>85</v>
          </cell>
          <cell r="E53">
            <v>150</v>
          </cell>
        </row>
        <row r="54">
          <cell r="C54" t="str">
            <v>ATHAGARH</v>
          </cell>
          <cell r="D54">
            <v>70</v>
          </cell>
          <cell r="E54">
            <v>116</v>
          </cell>
        </row>
        <row r="55">
          <cell r="C55" t="str">
            <v>BIJU NAGAR</v>
          </cell>
          <cell r="D55">
            <v>68</v>
          </cell>
        </row>
        <row r="56">
          <cell r="C56" t="str">
            <v>CHHATRAPUR</v>
          </cell>
          <cell r="D56">
            <v>73.5</v>
          </cell>
        </row>
        <row r="57">
          <cell r="C57" t="str">
            <v>MANIJANGA</v>
          </cell>
          <cell r="D57">
            <v>68</v>
          </cell>
        </row>
        <row r="58">
          <cell r="C58" t="str">
            <v>KUNDAI HATA</v>
          </cell>
          <cell r="D58">
            <v>89</v>
          </cell>
          <cell r="E58">
            <v>136</v>
          </cell>
        </row>
        <row r="59">
          <cell r="C59" t="str">
            <v>PAGA</v>
          </cell>
          <cell r="D59">
            <v>68</v>
          </cell>
          <cell r="E59">
            <v>116</v>
          </cell>
        </row>
        <row r="60">
          <cell r="C60" t="str">
            <v>RAJSUNAKHALA</v>
          </cell>
          <cell r="D60">
            <v>68</v>
          </cell>
        </row>
        <row r="61">
          <cell r="C61" t="str">
            <v>JARKA</v>
          </cell>
          <cell r="D61">
            <v>68</v>
          </cell>
          <cell r="E61">
            <v>116</v>
          </cell>
        </row>
        <row r="62">
          <cell r="C62" t="str">
            <v>BANKI</v>
          </cell>
          <cell r="D62">
            <v>78</v>
          </cell>
          <cell r="E62">
            <v>126</v>
          </cell>
        </row>
        <row r="63">
          <cell r="C63" t="str">
            <v>NABARANGPUR</v>
          </cell>
          <cell r="D63">
            <v>135</v>
          </cell>
        </row>
        <row r="64">
          <cell r="C64" t="str">
            <v>CHANDOL</v>
          </cell>
          <cell r="D64">
            <v>68</v>
          </cell>
          <cell r="E64">
            <v>116</v>
          </cell>
        </row>
        <row r="65">
          <cell r="C65" t="str">
            <v>CHHATIA</v>
          </cell>
          <cell r="D65">
            <v>68</v>
          </cell>
          <cell r="E65">
            <v>116</v>
          </cell>
        </row>
        <row r="66">
          <cell r="C66" t="str">
            <v>RAISUNGUDA</v>
          </cell>
          <cell r="D66">
            <v>68</v>
          </cell>
        </row>
        <row r="67">
          <cell r="C67" t="str">
            <v>JEYPORE</v>
          </cell>
          <cell r="D67">
            <v>125</v>
          </cell>
        </row>
        <row r="68">
          <cell r="C68" t="str">
            <v>UMERKOT</v>
          </cell>
          <cell r="D68">
            <v>135</v>
          </cell>
        </row>
        <row r="69">
          <cell r="C69" t="str">
            <v>BANTHA CHHAK</v>
          </cell>
          <cell r="D69">
            <v>73.5</v>
          </cell>
        </row>
        <row r="70">
          <cell r="C70" t="str">
            <v>GOP</v>
          </cell>
          <cell r="D70">
            <v>70</v>
          </cell>
        </row>
        <row r="71">
          <cell r="C71" t="str">
            <v>BALIKUDA</v>
          </cell>
          <cell r="D71">
            <v>80</v>
          </cell>
          <cell r="E71">
            <v>140</v>
          </cell>
        </row>
        <row r="72">
          <cell r="C72" t="str">
            <v>BORIKINA</v>
          </cell>
          <cell r="D72">
            <v>135</v>
          </cell>
        </row>
        <row r="73">
          <cell r="C73" t="str">
            <v>NUAPATNA</v>
          </cell>
          <cell r="D73">
            <v>80</v>
          </cell>
          <cell r="E73">
            <v>125</v>
          </cell>
        </row>
        <row r="74">
          <cell r="C74" t="str">
            <v>BALIANTA</v>
          </cell>
          <cell r="D74">
            <v>57</v>
          </cell>
        </row>
        <row r="75">
          <cell r="C75" t="str">
            <v>BALIPATNA</v>
          </cell>
          <cell r="D75">
            <v>57</v>
          </cell>
        </row>
        <row r="76">
          <cell r="C76" t="str">
            <v>SUNDARPADA</v>
          </cell>
          <cell r="D76">
            <v>62</v>
          </cell>
        </row>
        <row r="77">
          <cell r="C77" t="str">
            <v>DHABALAGIRI</v>
          </cell>
          <cell r="D77">
            <v>73</v>
          </cell>
        </row>
        <row r="78">
          <cell r="C78" t="str">
            <v>ORANDA</v>
          </cell>
          <cell r="D78">
            <v>68</v>
          </cell>
        </row>
        <row r="79">
          <cell r="C79" t="str">
            <v>SAKHIGOPAL</v>
          </cell>
          <cell r="D79">
            <v>68</v>
          </cell>
          <cell r="E79">
            <v>116</v>
          </cell>
        </row>
        <row r="80">
          <cell r="C80" t="str">
            <v>PHULBANI</v>
          </cell>
          <cell r="D80">
            <v>90</v>
          </cell>
        </row>
        <row r="81">
          <cell r="C81" t="str">
            <v>RAGHUNATHPUR</v>
          </cell>
          <cell r="D81">
            <v>68</v>
          </cell>
          <cell r="E81">
            <v>116</v>
          </cell>
        </row>
        <row r="82">
          <cell r="C82" t="str">
            <v>SINGHPUR</v>
          </cell>
          <cell r="D82">
            <v>85</v>
          </cell>
        </row>
        <row r="83">
          <cell r="C83" t="str">
            <v>BRAHMAGIRI</v>
          </cell>
          <cell r="D83">
            <v>80</v>
          </cell>
          <cell r="E83">
            <v>146</v>
          </cell>
        </row>
        <row r="84">
          <cell r="C84" t="str">
            <v>NAYAHAT</v>
          </cell>
          <cell r="D84">
            <v>70</v>
          </cell>
          <cell r="E84">
            <v>135</v>
          </cell>
        </row>
        <row r="85">
          <cell r="C85" t="str">
            <v>MARSHAGHAI</v>
          </cell>
          <cell r="D85">
            <v>73.5</v>
          </cell>
        </row>
        <row r="86">
          <cell r="C86" t="str">
            <v>BALIA STORE</v>
          </cell>
          <cell r="D86">
            <v>68</v>
          </cell>
        </row>
        <row r="87">
          <cell r="C87" t="str">
            <v>KANAS</v>
          </cell>
          <cell r="D87">
            <v>70</v>
          </cell>
          <cell r="E87">
            <v>116</v>
          </cell>
        </row>
        <row r="88">
          <cell r="C88" t="str">
            <v>BILAHAT</v>
          </cell>
          <cell r="D88">
            <v>70</v>
          </cell>
          <cell r="E88">
            <v>135</v>
          </cell>
        </row>
        <row r="89">
          <cell r="C89" t="str">
            <v>HANSAPAL</v>
          </cell>
          <cell r="D89">
            <v>57</v>
          </cell>
        </row>
        <row r="90">
          <cell r="C90" t="str">
            <v>TARPUR</v>
          </cell>
          <cell r="D90">
            <v>68</v>
          </cell>
        </row>
        <row r="91">
          <cell r="C91" t="str">
            <v>BARIPADA</v>
          </cell>
          <cell r="D91">
            <v>85</v>
          </cell>
          <cell r="E91">
            <v>140</v>
          </cell>
        </row>
        <row r="92">
          <cell r="C92" t="str">
            <v>BOLANGIR</v>
          </cell>
          <cell r="D92">
            <v>100</v>
          </cell>
        </row>
        <row r="93">
          <cell r="C93" t="str">
            <v>RAMCHANDRAPUR</v>
          </cell>
          <cell r="D93">
            <v>75</v>
          </cell>
          <cell r="E93">
            <v>155</v>
          </cell>
        </row>
        <row r="94">
          <cell r="C94" t="str">
            <v>BHUBAN</v>
          </cell>
          <cell r="D94">
            <v>80</v>
          </cell>
          <cell r="E94">
            <v>145</v>
          </cell>
        </row>
        <row r="95">
          <cell r="C95" t="str">
            <v>BINJHARPUR</v>
          </cell>
          <cell r="D95">
            <v>80</v>
          </cell>
        </row>
        <row r="96">
          <cell r="C96" t="str">
            <v>BARABATI</v>
          </cell>
          <cell r="D96">
            <v>68</v>
          </cell>
          <cell r="E96">
            <v>116</v>
          </cell>
        </row>
        <row r="97">
          <cell r="C97" t="str">
            <v>BALIPATNA (KHURDA)</v>
          </cell>
          <cell r="D97">
            <v>73</v>
          </cell>
        </row>
        <row r="98">
          <cell r="C98" t="str">
            <v>BALIPATNA (PTM)</v>
          </cell>
          <cell r="D98">
            <v>79</v>
          </cell>
        </row>
        <row r="99">
          <cell r="C99" t="str">
            <v>SAHADEV KHUNTA</v>
          </cell>
          <cell r="D99">
            <v>68</v>
          </cell>
        </row>
        <row r="100">
          <cell r="C100" t="str">
            <v>BEGUNIA</v>
          </cell>
          <cell r="D100">
            <v>68</v>
          </cell>
        </row>
        <row r="101">
          <cell r="C101" t="str">
            <v>PANKAPAL</v>
          </cell>
          <cell r="D101">
            <v>68</v>
          </cell>
        </row>
        <row r="102">
          <cell r="C102" t="str">
            <v>ITAMATI</v>
          </cell>
          <cell r="D102">
            <v>68</v>
          </cell>
        </row>
        <row r="103">
          <cell r="C103" t="str">
            <v>ATHARABANKI</v>
          </cell>
          <cell r="D103">
            <v>68</v>
          </cell>
        </row>
        <row r="104">
          <cell r="C104" t="str">
            <v>KEONJHAR</v>
          </cell>
          <cell r="D104">
            <v>75</v>
          </cell>
        </row>
        <row r="105">
          <cell r="C105" t="str">
            <v>TIGIRIA</v>
          </cell>
          <cell r="D105">
            <v>80</v>
          </cell>
        </row>
        <row r="106">
          <cell r="C106" t="str">
            <v>NUASAHI</v>
          </cell>
          <cell r="D106">
            <v>68</v>
          </cell>
        </row>
        <row r="107">
          <cell r="C107" t="str">
            <v>ODAGAON</v>
          </cell>
          <cell r="D107">
            <v>80</v>
          </cell>
        </row>
        <row r="108">
          <cell r="C108" t="str">
            <v>RAISUNA</v>
          </cell>
          <cell r="D108">
            <v>85</v>
          </cell>
        </row>
        <row r="109">
          <cell r="C109" t="str">
            <v>ROURKELA</v>
          </cell>
          <cell r="D109">
            <v>90</v>
          </cell>
        </row>
        <row r="110">
          <cell r="C110" t="str">
            <v>CHARICHHAKA</v>
          </cell>
          <cell r="D110">
            <v>79</v>
          </cell>
        </row>
        <row r="111">
          <cell r="C111" t="str">
            <v>TELENGAPENTHA</v>
          </cell>
          <cell r="D111">
            <v>57</v>
          </cell>
        </row>
        <row r="112">
          <cell r="C112" t="str">
            <v>JOGESWARPUR</v>
          </cell>
          <cell r="D112">
            <v>79</v>
          </cell>
        </row>
        <row r="113">
          <cell r="C113" t="str">
            <v>PANDUA</v>
          </cell>
          <cell r="D113">
            <v>68</v>
          </cell>
        </row>
        <row r="114">
          <cell r="C114" t="str">
            <v>SAMBALPUR</v>
          </cell>
          <cell r="D114">
            <v>90</v>
          </cell>
        </row>
        <row r="115">
          <cell r="C115" t="str">
            <v>ASURESWAR</v>
          </cell>
          <cell r="D115">
            <v>68</v>
          </cell>
        </row>
        <row r="116">
          <cell r="C116" t="str">
            <v>SUKALGADIA</v>
          </cell>
          <cell r="D116">
            <v>68</v>
          </cell>
        </row>
        <row r="117">
          <cell r="C117" t="str">
            <v>GADAMA</v>
          </cell>
          <cell r="D117">
            <v>63</v>
          </cell>
        </row>
        <row r="118">
          <cell r="C118" t="str">
            <v>KISHORE NAGAR</v>
          </cell>
          <cell r="D118">
            <v>70</v>
          </cell>
        </row>
        <row r="119">
          <cell r="C119" t="str">
            <v>AUL</v>
          </cell>
          <cell r="D119">
            <v>95</v>
          </cell>
          <cell r="E119">
            <v>165</v>
          </cell>
        </row>
        <row r="120">
          <cell r="C120" t="str">
            <v>BRAHMABARDA</v>
          </cell>
          <cell r="D120">
            <v>80</v>
          </cell>
        </row>
        <row r="121">
          <cell r="C121" t="str">
            <v>JAGANNATHPUR</v>
          </cell>
          <cell r="D121">
            <v>68</v>
          </cell>
        </row>
        <row r="122">
          <cell r="C122" t="str">
            <v>TIRTOL</v>
          </cell>
          <cell r="D122">
            <v>68</v>
          </cell>
        </row>
        <row r="123">
          <cell r="C123" t="str">
            <v>BHUTMUNDAI</v>
          </cell>
          <cell r="D123">
            <v>68</v>
          </cell>
        </row>
        <row r="124">
          <cell r="C124" t="str">
            <v>POLOSARA</v>
          </cell>
          <cell r="D124">
            <v>100</v>
          </cell>
        </row>
        <row r="125">
          <cell r="C125" t="str">
            <v>RAJKANIKA</v>
          </cell>
          <cell r="D125">
            <v>80</v>
          </cell>
          <cell r="E125">
            <v>155</v>
          </cell>
        </row>
        <row r="126">
          <cell r="C126" t="str">
            <v>EARSAMA</v>
          </cell>
          <cell r="D126">
            <v>80</v>
          </cell>
          <cell r="E126">
            <v>116</v>
          </cell>
        </row>
        <row r="127">
          <cell r="C127" t="str">
            <v>GARAPUR</v>
          </cell>
          <cell r="D127">
            <v>68</v>
          </cell>
        </row>
        <row r="128">
          <cell r="C128" t="str">
            <v>BADAPALAGADA</v>
          </cell>
          <cell r="D128">
            <v>75</v>
          </cell>
        </row>
        <row r="129">
          <cell r="C129" t="str">
            <v>KANTABANA</v>
          </cell>
          <cell r="D129">
            <v>75</v>
          </cell>
        </row>
        <row r="130">
          <cell r="C130" t="str">
            <v>TRIBENISWAR</v>
          </cell>
          <cell r="D130">
            <v>70</v>
          </cell>
          <cell r="E130">
            <v>135</v>
          </cell>
        </row>
        <row r="131">
          <cell r="C131" t="str">
            <v>JORANDA</v>
          </cell>
          <cell r="D131">
            <v>75</v>
          </cell>
        </row>
        <row r="132">
          <cell r="C132" t="str">
            <v>BARAGARH</v>
          </cell>
          <cell r="D132">
            <v>105</v>
          </cell>
        </row>
        <row r="133">
          <cell r="C133" t="str">
            <v>BRAJARAJNAGAR</v>
          </cell>
          <cell r="D133">
            <v>120</v>
          </cell>
        </row>
        <row r="134">
          <cell r="C134" t="str">
            <v>GANIA</v>
          </cell>
          <cell r="D134">
            <v>80</v>
          </cell>
        </row>
        <row r="135">
          <cell r="C135" t="str">
            <v>CHAMPESWAR</v>
          </cell>
          <cell r="D135">
            <v>95</v>
          </cell>
          <cell r="E135">
            <v>165</v>
          </cell>
        </row>
        <row r="136">
          <cell r="C136" t="str">
            <v>KORUA</v>
          </cell>
          <cell r="D136">
            <v>75</v>
          </cell>
          <cell r="E136">
            <v>135</v>
          </cell>
        </row>
        <row r="137">
          <cell r="C137" t="str">
            <v>KATIKATA</v>
          </cell>
          <cell r="D137">
            <v>68</v>
          </cell>
        </row>
        <row r="138">
          <cell r="C138" t="str">
            <v>KHUNTUNI</v>
          </cell>
          <cell r="D138">
            <v>68</v>
          </cell>
        </row>
        <row r="139">
          <cell r="C139" t="str">
            <v>KANDARPUR</v>
          </cell>
          <cell r="D139">
            <v>63</v>
          </cell>
        </row>
        <row r="140">
          <cell r="C140" t="str">
            <v>GONDIA</v>
          </cell>
          <cell r="D140">
            <v>68</v>
          </cell>
        </row>
        <row r="141">
          <cell r="C141" t="str">
            <v>ASTARANGA</v>
          </cell>
          <cell r="D141">
            <v>90</v>
          </cell>
        </row>
        <row r="142">
          <cell r="C142" t="str">
            <v>CHANDESWAR</v>
          </cell>
          <cell r="D142">
            <v>68</v>
          </cell>
          <cell r="E142">
            <v>125</v>
          </cell>
        </row>
        <row r="143">
          <cell r="C143" t="str">
            <v>MERAMUNDALI</v>
          </cell>
          <cell r="D143">
            <v>68</v>
          </cell>
        </row>
        <row r="144">
          <cell r="C144" t="str">
            <v>KULIANA</v>
          </cell>
          <cell r="D144">
            <v>95</v>
          </cell>
        </row>
        <row r="145">
          <cell r="C145" t="str">
            <v>JHARPOKHARIA</v>
          </cell>
          <cell r="D145">
            <v>105</v>
          </cell>
        </row>
        <row r="146">
          <cell r="C146" t="str">
            <v>RAJNAGAR</v>
          </cell>
          <cell r="D146">
            <v>85</v>
          </cell>
        </row>
        <row r="147">
          <cell r="C147" t="str">
            <v>RAJNILAGIRI</v>
          </cell>
          <cell r="D147">
            <v>90</v>
          </cell>
        </row>
        <row r="148">
          <cell r="C148" t="str">
            <v>BALIGARADA</v>
          </cell>
          <cell r="D148">
            <v>80</v>
          </cell>
        </row>
        <row r="149">
          <cell r="C149" t="str">
            <v>RUSIPADA</v>
          </cell>
          <cell r="D149">
            <v>85</v>
          </cell>
        </row>
        <row r="150">
          <cell r="C150" t="str">
            <v>KANPUR</v>
          </cell>
          <cell r="D150">
            <v>85</v>
          </cell>
          <cell r="E150">
            <v>145</v>
          </cell>
        </row>
        <row r="151">
          <cell r="C151" t="str">
            <v>RASOL</v>
          </cell>
          <cell r="D151">
            <v>85</v>
          </cell>
        </row>
        <row r="152">
          <cell r="C152" t="str">
            <v>PARADEEPGARH</v>
          </cell>
          <cell r="D152">
            <v>68</v>
          </cell>
        </row>
        <row r="153">
          <cell r="C153" t="str">
            <v>DANAGADI</v>
          </cell>
          <cell r="D153">
            <v>75</v>
          </cell>
        </row>
        <row r="154">
          <cell r="C154" t="str">
            <v>BALIAPAL</v>
          </cell>
          <cell r="D154">
            <v>100</v>
          </cell>
          <cell r="E154">
            <v>175</v>
          </cell>
        </row>
        <row r="155">
          <cell r="C155" t="str">
            <v>SIMINAI</v>
          </cell>
          <cell r="D155">
            <v>75</v>
          </cell>
          <cell r="E155">
            <v>125</v>
          </cell>
        </row>
        <row r="156">
          <cell r="C156" t="str">
            <v>PAIKAPADA</v>
          </cell>
          <cell r="D156">
            <v>85</v>
          </cell>
          <cell r="E156">
            <v>150</v>
          </cell>
        </row>
        <row r="157">
          <cell r="C157" t="str">
            <v>BEGUNIA GOPA</v>
          </cell>
          <cell r="D157">
            <v>68</v>
          </cell>
        </row>
        <row r="158">
          <cell r="C158" t="str">
            <v>JAIPUR ROAD</v>
          </cell>
          <cell r="D158">
            <v>68</v>
          </cell>
          <cell r="E158">
            <v>116</v>
          </cell>
        </row>
        <row r="159">
          <cell r="C159" t="str">
            <v>CHANDANESWAR</v>
          </cell>
          <cell r="D159">
            <v>100</v>
          </cell>
        </row>
        <row r="160">
          <cell r="C160" t="str">
            <v>SATASANKHA</v>
          </cell>
          <cell r="D160">
            <v>68</v>
          </cell>
          <cell r="E160">
            <v>116</v>
          </cell>
        </row>
        <row r="161">
          <cell r="C161" t="str">
            <v>CHANDBALI</v>
          </cell>
          <cell r="D161">
            <v>80</v>
          </cell>
        </row>
        <row r="162">
          <cell r="C162" t="str">
            <v>KAPTIPADA</v>
          </cell>
          <cell r="D162">
            <v>90</v>
          </cell>
        </row>
        <row r="163">
          <cell r="C163" t="str">
            <v>MAHANGA</v>
          </cell>
          <cell r="D163">
            <v>75</v>
          </cell>
        </row>
        <row r="164">
          <cell r="C164" t="str">
            <v>BALIA BAZAR</v>
          </cell>
          <cell r="D164">
            <v>68</v>
          </cell>
        </row>
        <row r="165">
          <cell r="C165" t="str">
            <v>BOUDH</v>
          </cell>
          <cell r="D165">
            <v>100</v>
          </cell>
        </row>
        <row r="166">
          <cell r="C166" t="str">
            <v>REDHAKHOL</v>
          </cell>
          <cell r="D166">
            <v>10</v>
          </cell>
          <cell r="E166">
            <v>175</v>
          </cell>
        </row>
        <row r="167">
          <cell r="C167" t="str">
            <v>HARIPUR HAT</v>
          </cell>
          <cell r="D167">
            <v>68</v>
          </cell>
          <cell r="E167">
            <v>116</v>
          </cell>
        </row>
        <row r="168">
          <cell r="C168" t="str">
            <v>SONEPUR</v>
          </cell>
          <cell r="D168">
            <v>120</v>
          </cell>
        </row>
        <row r="169">
          <cell r="C169" t="str">
            <v>KURANGA SASAN</v>
          </cell>
          <cell r="D169">
            <v>65</v>
          </cell>
        </row>
        <row r="170">
          <cell r="C170" t="str">
            <v>BALAKATI</v>
          </cell>
          <cell r="D170">
            <v>68</v>
          </cell>
        </row>
        <row r="171">
          <cell r="C171" t="str">
            <v>DHARMAGATPUR</v>
          </cell>
          <cell r="D171">
            <v>73.5</v>
          </cell>
        </row>
        <row r="172">
          <cell r="C172" t="str">
            <v>CHATARTATA</v>
          </cell>
          <cell r="D172">
            <v>73.5</v>
          </cell>
        </row>
        <row r="173">
          <cell r="C173" t="str">
            <v>JAPAKUDA</v>
          </cell>
          <cell r="D173">
            <v>70</v>
          </cell>
          <cell r="E173">
            <v>140</v>
          </cell>
        </row>
        <row r="174">
          <cell r="C174" t="str">
            <v>RAYAGADA</v>
          </cell>
          <cell r="D174">
            <v>105</v>
          </cell>
        </row>
        <row r="175">
          <cell r="C175" t="str">
            <v>TARAT</v>
          </cell>
          <cell r="D175">
            <v>68</v>
          </cell>
        </row>
        <row r="176">
          <cell r="C176" t="str">
            <v>RAMNAGAR</v>
          </cell>
          <cell r="D176">
            <v>115</v>
          </cell>
        </row>
        <row r="177">
          <cell r="C177" t="str">
            <v>SUNDARGRAM</v>
          </cell>
          <cell r="D177">
            <v>73.5</v>
          </cell>
        </row>
        <row r="178">
          <cell r="C178" t="str">
            <v>TIKHIRI</v>
          </cell>
          <cell r="D178">
            <v>90</v>
          </cell>
        </row>
        <row r="179">
          <cell r="C179" t="str">
            <v>SINGIRI</v>
          </cell>
          <cell r="D179">
            <v>95</v>
          </cell>
        </row>
        <row r="180">
          <cell r="C180" t="str">
            <v>BARAMBA</v>
          </cell>
          <cell r="D180">
            <v>80</v>
          </cell>
        </row>
        <row r="181">
          <cell r="C181" t="str">
            <v>NARENDRAPUR BILAHAT</v>
          </cell>
          <cell r="D181">
            <v>70</v>
          </cell>
          <cell r="E181">
            <v>135</v>
          </cell>
        </row>
        <row r="182">
          <cell r="C182" t="str">
            <v>RANGUNIBANDHA</v>
          </cell>
          <cell r="D182">
            <v>73.5</v>
          </cell>
        </row>
        <row r="183">
          <cell r="C183" t="str">
            <v>PODANA</v>
          </cell>
          <cell r="D183">
            <v>80</v>
          </cell>
          <cell r="E183">
            <v>136</v>
          </cell>
        </row>
        <row r="184">
          <cell r="C184" t="str">
            <v>KALAPADA (KDP)</v>
          </cell>
          <cell r="D184">
            <v>73.5</v>
          </cell>
        </row>
        <row r="185">
          <cell r="C185" t="str">
            <v>SANKARPUR</v>
          </cell>
          <cell r="D185">
            <v>80</v>
          </cell>
        </row>
        <row r="186">
          <cell r="C186" t="str">
            <v>PIRABAZAR</v>
          </cell>
          <cell r="D186">
            <v>55</v>
          </cell>
        </row>
        <row r="187">
          <cell r="C187" t="str">
            <v>SISUA</v>
          </cell>
          <cell r="D187">
            <v>68</v>
          </cell>
          <cell r="E187">
            <v>116</v>
          </cell>
        </row>
        <row r="188">
          <cell r="C188" t="str">
            <v>BHINGARPUR</v>
          </cell>
          <cell r="D188">
            <v>68</v>
          </cell>
        </row>
        <row r="189">
          <cell r="C189" t="str">
            <v>LAIDA</v>
          </cell>
          <cell r="D189">
            <v>130</v>
          </cell>
        </row>
        <row r="190">
          <cell r="C190" t="str">
            <v>CHATRA</v>
          </cell>
          <cell r="D190">
            <v>68</v>
          </cell>
        </row>
        <row r="191">
          <cell r="C191" t="str">
            <v>BOINDA</v>
          </cell>
          <cell r="D191">
            <v>85</v>
          </cell>
        </row>
        <row r="192">
          <cell r="C192" t="str">
            <v>GHATIPIRI</v>
          </cell>
          <cell r="D192">
            <v>85</v>
          </cell>
          <cell r="E192">
            <v>135</v>
          </cell>
        </row>
        <row r="193">
          <cell r="C193" t="str">
            <v>DAMANA</v>
          </cell>
          <cell r="D193">
            <v>57</v>
          </cell>
          <cell r="E193">
            <v>105</v>
          </cell>
        </row>
        <row r="194">
          <cell r="C194" t="str">
            <v>KONARK</v>
          </cell>
          <cell r="D194">
            <v>73.5</v>
          </cell>
        </row>
        <row r="195">
          <cell r="C195" t="str">
            <v>KENDUPALI</v>
          </cell>
          <cell r="D195">
            <v>95</v>
          </cell>
          <cell r="E195">
            <v>140</v>
          </cell>
        </row>
        <row r="196">
          <cell r="C196" t="str">
            <v>OLAVAR</v>
          </cell>
          <cell r="D196">
            <v>100</v>
          </cell>
          <cell r="E196">
            <v>165</v>
          </cell>
        </row>
        <row r="197">
          <cell r="C197" t="str">
            <v>HINDOL</v>
          </cell>
          <cell r="D197">
            <v>79</v>
          </cell>
        </row>
        <row r="198">
          <cell r="C198" t="str">
            <v>BALIGUDA</v>
          </cell>
          <cell r="D198">
            <v>140</v>
          </cell>
        </row>
        <row r="199">
          <cell r="C199" t="str">
            <v>BALIPATNA (PIPILI)</v>
          </cell>
          <cell r="D199">
            <v>73.5</v>
          </cell>
          <cell r="E199">
            <v>116</v>
          </cell>
        </row>
        <row r="200">
          <cell r="C200" t="str">
            <v>DASPALLA</v>
          </cell>
          <cell r="D200">
            <v>80</v>
          </cell>
        </row>
        <row r="201">
          <cell r="C201" t="str">
            <v>ATHAMALLIK</v>
          </cell>
          <cell r="D201">
            <v>110</v>
          </cell>
        </row>
        <row r="202">
          <cell r="C202" t="str">
            <v>GOPINATHPUR</v>
          </cell>
          <cell r="D202">
            <v>68</v>
          </cell>
          <cell r="E202">
            <v>116</v>
          </cell>
        </row>
        <row r="203">
          <cell r="C203" t="str">
            <v>NURTANG</v>
          </cell>
          <cell r="D203">
            <v>73.5</v>
          </cell>
        </row>
        <row r="204">
          <cell r="C204" t="str">
            <v>BARUA</v>
          </cell>
          <cell r="D204">
            <v>68</v>
          </cell>
          <cell r="E204">
            <v>116</v>
          </cell>
        </row>
        <row r="205">
          <cell r="C205" t="str">
            <v>ANANDAPUR</v>
          </cell>
          <cell r="D205">
            <v>85</v>
          </cell>
        </row>
        <row r="206">
          <cell r="C206" t="str">
            <v>KANKADAJODI</v>
          </cell>
          <cell r="D206">
            <v>80</v>
          </cell>
          <cell r="E206">
            <v>150</v>
          </cell>
        </row>
        <row r="207">
          <cell r="C207" t="str">
            <v>BIRANILAKANTHAPUR</v>
          </cell>
          <cell r="D207">
            <v>83</v>
          </cell>
        </row>
        <row r="208">
          <cell r="C208" t="str">
            <v>KALAPATHAR</v>
          </cell>
          <cell r="D208">
            <v>80</v>
          </cell>
          <cell r="E208">
            <v>135</v>
          </cell>
        </row>
        <row r="209">
          <cell r="C209" t="str">
            <v>KABATABANDHA</v>
          </cell>
          <cell r="D209">
            <v>68</v>
          </cell>
        </row>
        <row r="210">
          <cell r="C210" t="str">
            <v>DUBURI</v>
          </cell>
          <cell r="D210">
            <v>73</v>
          </cell>
        </row>
        <row r="211">
          <cell r="C211" t="str">
            <v>TRINATH BAZAR</v>
          </cell>
          <cell r="D211">
            <v>68</v>
          </cell>
        </row>
        <row r="212">
          <cell r="C212" t="str">
            <v>BHAPUR</v>
          </cell>
          <cell r="D212">
            <v>79</v>
          </cell>
          <cell r="E212">
            <v>116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topLeftCell="A31" workbookViewId="0">
      <selection activeCell="O46" sqref="O46"/>
    </sheetView>
  </sheetViews>
  <sheetFormatPr defaultRowHeight="15"/>
  <cols>
    <col min="1" max="1" width="3.42578125" bestFit="1" customWidth="1"/>
    <col min="2" max="2" width="9.7109375" bestFit="1" customWidth="1"/>
    <col min="3" max="3" width="12.7109375" bestFit="1" customWidth="1"/>
    <col min="4" max="4" width="16.42578125" bestFit="1" customWidth="1"/>
    <col min="5" max="5" width="6.42578125" bestFit="1" customWidth="1"/>
    <col min="6" max="6" width="15.85546875" bestFit="1" customWidth="1"/>
    <col min="7" max="7" width="5.42578125" bestFit="1" customWidth="1"/>
    <col min="8" max="10" width="6.85546875" customWidth="1"/>
    <col min="11" max="11" width="8.5703125" bestFit="1" customWidth="1"/>
    <col min="12" max="12" width="9.5703125" bestFit="1" customWidth="1"/>
  </cols>
  <sheetData>
    <row r="1" spans="1:13" s="1" customFormat="1" ht="75.75" customHeight="1" thickBot="1">
      <c r="A1" s="66"/>
      <c r="B1" s="67"/>
      <c r="C1" s="67"/>
      <c r="D1" s="67"/>
      <c r="E1" s="67"/>
      <c r="F1" s="67"/>
      <c r="G1" s="67"/>
      <c r="H1" s="68"/>
      <c r="I1" s="69" t="s">
        <v>17</v>
      </c>
      <c r="J1" s="69"/>
      <c r="K1" s="69"/>
      <c r="L1" s="70"/>
    </row>
    <row r="2" spans="1:13" s="1" customFormat="1" ht="91.5" customHeight="1" thickBot="1">
      <c r="A2" s="66" t="s">
        <v>18</v>
      </c>
      <c r="B2" s="67"/>
      <c r="C2" s="67"/>
      <c r="D2" s="67"/>
      <c r="E2" s="67"/>
      <c r="F2" s="67"/>
      <c r="G2" s="67"/>
      <c r="H2" s="68"/>
      <c r="I2" s="69" t="s">
        <v>218</v>
      </c>
      <c r="J2" s="69"/>
      <c r="K2" s="69"/>
      <c r="L2" s="70"/>
      <c r="M2" s="4"/>
    </row>
    <row r="3" spans="1:13" ht="15.75" thickBot="1">
      <c r="A3" s="9" t="s">
        <v>6</v>
      </c>
      <c r="B3" s="10" t="s">
        <v>7</v>
      </c>
      <c r="C3" s="10" t="s">
        <v>8</v>
      </c>
      <c r="D3" s="10" t="s">
        <v>23</v>
      </c>
      <c r="E3" s="10" t="s">
        <v>9</v>
      </c>
      <c r="F3" s="10" t="s">
        <v>10</v>
      </c>
      <c r="G3" s="10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8" t="s">
        <v>16</v>
      </c>
    </row>
    <row r="4" spans="1:13">
      <c r="A4" s="45">
        <v>1</v>
      </c>
      <c r="B4" s="46" t="s">
        <v>123</v>
      </c>
      <c r="C4" s="46" t="s">
        <v>124</v>
      </c>
      <c r="D4" s="47" t="s">
        <v>125</v>
      </c>
      <c r="E4" s="48" t="s">
        <v>5</v>
      </c>
      <c r="F4" s="46" t="s">
        <v>3</v>
      </c>
      <c r="G4" s="46">
        <v>13</v>
      </c>
      <c r="H4" s="49">
        <f>VLOOKUP(F4,'[1]ORISSA SALES NETWORK'!$C$4:$E$215,3,FALSE)</f>
        <v>116</v>
      </c>
      <c r="I4" s="49">
        <f>G4*10</f>
        <v>130</v>
      </c>
      <c r="J4" s="49">
        <v>20</v>
      </c>
      <c r="K4" s="49">
        <f>G4*H4+I4+J4</f>
        <v>1658</v>
      </c>
      <c r="L4" s="50" t="s">
        <v>0</v>
      </c>
    </row>
    <row r="5" spans="1:13">
      <c r="A5" s="51">
        <f>A4+1</f>
        <v>2</v>
      </c>
      <c r="B5" s="37" t="s">
        <v>123</v>
      </c>
      <c r="C5" s="37" t="s">
        <v>126</v>
      </c>
      <c r="D5" s="38" t="s">
        <v>127</v>
      </c>
      <c r="E5" s="39" t="s">
        <v>5</v>
      </c>
      <c r="F5" s="39" t="s">
        <v>128</v>
      </c>
      <c r="G5" s="37">
        <v>2</v>
      </c>
      <c r="H5" s="40">
        <f>VLOOKUP(F5,'[1]ORISSA SALES NETWORK'!$C$4:$D$215,2,FALSE)</f>
        <v>80</v>
      </c>
      <c r="I5" s="40">
        <f>G5*6</f>
        <v>12</v>
      </c>
      <c r="J5" s="40">
        <v>20</v>
      </c>
      <c r="K5" s="40">
        <f>G5*H5+I5+J5</f>
        <v>192</v>
      </c>
      <c r="L5" s="52"/>
    </row>
    <row r="6" spans="1:13">
      <c r="A6" s="51">
        <f t="shared" ref="A6:A41" si="0">A5+1</f>
        <v>3</v>
      </c>
      <c r="B6" s="37" t="s">
        <v>123</v>
      </c>
      <c r="C6" s="37" t="s">
        <v>129</v>
      </c>
      <c r="D6" s="38" t="s">
        <v>130</v>
      </c>
      <c r="E6" s="39" t="s">
        <v>5</v>
      </c>
      <c r="F6" s="37" t="s">
        <v>46</v>
      </c>
      <c r="G6" s="37">
        <v>4</v>
      </c>
      <c r="H6" s="40">
        <f>VLOOKUP(F6,'[1]ORISSA SALES NETWORK'!$C$4:$E$215,3,FALSE)</f>
        <v>116</v>
      </c>
      <c r="I6" s="40">
        <f>G6*10</f>
        <v>40</v>
      </c>
      <c r="J6" s="40">
        <v>20</v>
      </c>
      <c r="K6" s="40">
        <f>G6*H6+I6+J6</f>
        <v>524</v>
      </c>
      <c r="L6" s="52" t="s">
        <v>0</v>
      </c>
    </row>
    <row r="7" spans="1:13">
      <c r="A7" s="51">
        <f t="shared" si="0"/>
        <v>4</v>
      </c>
      <c r="B7" s="37" t="s">
        <v>131</v>
      </c>
      <c r="C7" s="37" t="s">
        <v>132</v>
      </c>
      <c r="D7" s="38" t="s">
        <v>133</v>
      </c>
      <c r="E7" s="39" t="s">
        <v>5</v>
      </c>
      <c r="F7" s="37" t="s">
        <v>134</v>
      </c>
      <c r="G7" s="37">
        <v>3</v>
      </c>
      <c r="H7" s="40">
        <f>VLOOKUP(F7,'[1]ORISSA SALES NETWORK'!$C$4:$E$215,3,FALSE)</f>
        <v>150</v>
      </c>
      <c r="I7" s="40">
        <f>G7*10</f>
        <v>30</v>
      </c>
      <c r="J7" s="40">
        <v>20</v>
      </c>
      <c r="K7" s="40">
        <f>G7*H7+I7+J7</f>
        <v>500</v>
      </c>
      <c r="L7" s="52" t="s">
        <v>0</v>
      </c>
    </row>
    <row r="8" spans="1:13">
      <c r="A8" s="51">
        <f t="shared" si="0"/>
        <v>5</v>
      </c>
      <c r="B8" s="37" t="s">
        <v>131</v>
      </c>
      <c r="C8" s="37" t="s">
        <v>135</v>
      </c>
      <c r="D8" s="38" t="s">
        <v>136</v>
      </c>
      <c r="E8" s="39" t="s">
        <v>5</v>
      </c>
      <c r="F8" s="37" t="s">
        <v>137</v>
      </c>
      <c r="G8" s="37">
        <v>6</v>
      </c>
      <c r="H8" s="40">
        <f>VLOOKUP(F8,'[1]ORISSA SALES NETWORK'!$C$4:$E$215,3,FALSE)</f>
        <v>125</v>
      </c>
      <c r="I8" s="40">
        <f>G8*10</f>
        <v>60</v>
      </c>
      <c r="J8" s="40">
        <v>20</v>
      </c>
      <c r="K8" s="40">
        <f>G8*H8+I8+J8</f>
        <v>830</v>
      </c>
      <c r="L8" s="52" t="s">
        <v>0</v>
      </c>
    </row>
    <row r="9" spans="1:13">
      <c r="A9" s="51">
        <f t="shared" si="0"/>
        <v>6</v>
      </c>
      <c r="B9" s="37" t="s">
        <v>131</v>
      </c>
      <c r="C9" s="37" t="s">
        <v>138</v>
      </c>
      <c r="D9" s="38" t="s">
        <v>139</v>
      </c>
      <c r="E9" s="39" t="s">
        <v>5</v>
      </c>
      <c r="F9" s="37" t="s">
        <v>140</v>
      </c>
      <c r="G9" s="37">
        <v>4</v>
      </c>
      <c r="H9" s="40">
        <f>VLOOKUP(F9,'[1]ORISSA SALES NETWORK'!$C$4:$E$215,3,FALSE)</f>
        <v>150</v>
      </c>
      <c r="I9" s="40">
        <f>G9*10</f>
        <v>40</v>
      </c>
      <c r="J9" s="40">
        <v>20</v>
      </c>
      <c r="K9" s="40">
        <f>G9*H9+I9+J9</f>
        <v>660</v>
      </c>
      <c r="L9" s="52" t="s">
        <v>0</v>
      </c>
    </row>
    <row r="10" spans="1:13">
      <c r="A10" s="51">
        <f t="shared" si="0"/>
        <v>7</v>
      </c>
      <c r="B10" s="37" t="s">
        <v>131</v>
      </c>
      <c r="C10" s="37" t="s">
        <v>141</v>
      </c>
      <c r="D10" s="38" t="s">
        <v>142</v>
      </c>
      <c r="E10" s="39" t="s">
        <v>5</v>
      </c>
      <c r="F10" s="37" t="s">
        <v>143</v>
      </c>
      <c r="G10" s="37">
        <v>4</v>
      </c>
      <c r="H10" s="40">
        <f>VLOOKUP(F10,'[1]ORISSA SALES NETWORK'!$C$4:$E$215,3,FALSE)</f>
        <v>116</v>
      </c>
      <c r="I10" s="40">
        <f>G10*10</f>
        <v>40</v>
      </c>
      <c r="J10" s="40">
        <v>20</v>
      </c>
      <c r="K10" s="40">
        <f>G10*H10+I10+J10</f>
        <v>524</v>
      </c>
      <c r="L10" s="52" t="s">
        <v>0</v>
      </c>
    </row>
    <row r="11" spans="1:13">
      <c r="A11" s="51">
        <f t="shared" si="0"/>
        <v>8</v>
      </c>
      <c r="B11" s="37" t="s">
        <v>131</v>
      </c>
      <c r="C11" s="37" t="s">
        <v>144</v>
      </c>
      <c r="D11" s="38" t="s">
        <v>145</v>
      </c>
      <c r="E11" s="39" t="s">
        <v>5</v>
      </c>
      <c r="F11" s="37" t="s">
        <v>143</v>
      </c>
      <c r="G11" s="37">
        <v>11</v>
      </c>
      <c r="H11" s="40">
        <v>100</v>
      </c>
      <c r="I11" s="40">
        <f>G11*10</f>
        <v>110</v>
      </c>
      <c r="J11" s="40">
        <v>20</v>
      </c>
      <c r="K11" s="40">
        <f>G11*H11+I11+J11</f>
        <v>1230</v>
      </c>
      <c r="L11" s="52" t="s">
        <v>146</v>
      </c>
    </row>
    <row r="12" spans="1:13">
      <c r="A12" s="51">
        <f t="shared" si="0"/>
        <v>9</v>
      </c>
      <c r="B12" s="37" t="s">
        <v>131</v>
      </c>
      <c r="C12" s="37" t="s">
        <v>147</v>
      </c>
      <c r="D12" s="41" t="s">
        <v>148</v>
      </c>
      <c r="E12" s="39" t="s">
        <v>5</v>
      </c>
      <c r="F12" s="37" t="s">
        <v>21</v>
      </c>
      <c r="G12" s="37">
        <v>4</v>
      </c>
      <c r="H12" s="40">
        <f>VLOOKUP(F12,'[1]ORISSA SALES NETWORK'!$C$4:$E$215,3,FALSE)</f>
        <v>116</v>
      </c>
      <c r="I12" s="40">
        <f>G12*10</f>
        <v>40</v>
      </c>
      <c r="J12" s="40">
        <v>20</v>
      </c>
      <c r="K12" s="40">
        <f>G12*H12+I12+J12</f>
        <v>524</v>
      </c>
      <c r="L12" s="52" t="s">
        <v>0</v>
      </c>
    </row>
    <row r="13" spans="1:13">
      <c r="A13" s="51">
        <f t="shared" si="0"/>
        <v>10</v>
      </c>
      <c r="B13" s="37" t="s">
        <v>149</v>
      </c>
      <c r="C13" s="37" t="s">
        <v>150</v>
      </c>
      <c r="D13" s="38" t="s">
        <v>151</v>
      </c>
      <c r="E13" s="39" t="s">
        <v>5</v>
      </c>
      <c r="F13" s="37" t="s">
        <v>152</v>
      </c>
      <c r="G13" s="37">
        <v>2</v>
      </c>
      <c r="H13" s="40">
        <f>VLOOKUP(F13,'[1]ORISSA SALES NETWORK'!$C$4:$D$215,2,FALSE)</f>
        <v>68</v>
      </c>
      <c r="I13" s="40">
        <f>G13*6</f>
        <v>12</v>
      </c>
      <c r="J13" s="40">
        <v>20</v>
      </c>
      <c r="K13" s="40">
        <f>G13*H13+I13+J13</f>
        <v>168</v>
      </c>
      <c r="L13" s="52"/>
    </row>
    <row r="14" spans="1:13">
      <c r="A14" s="51">
        <f t="shared" si="0"/>
        <v>11</v>
      </c>
      <c r="B14" s="37" t="s">
        <v>153</v>
      </c>
      <c r="C14" s="37" t="s">
        <v>154</v>
      </c>
      <c r="D14" s="38" t="s">
        <v>155</v>
      </c>
      <c r="E14" s="39" t="s">
        <v>5</v>
      </c>
      <c r="F14" s="37" t="s">
        <v>22</v>
      </c>
      <c r="G14" s="37">
        <v>7</v>
      </c>
      <c r="H14" s="40">
        <f>VLOOKUP(F14,'[1]ORISSA SALES NETWORK'!$C$4:$E$215,3,FALSE)</f>
        <v>116</v>
      </c>
      <c r="I14" s="40">
        <f>G14*10</f>
        <v>70</v>
      </c>
      <c r="J14" s="40">
        <v>20</v>
      </c>
      <c r="K14" s="40">
        <f>G14*H14+I14+J14</f>
        <v>902</v>
      </c>
      <c r="L14" s="52" t="s">
        <v>0</v>
      </c>
    </row>
    <row r="15" spans="1:13">
      <c r="A15" s="51">
        <f t="shared" si="0"/>
        <v>12</v>
      </c>
      <c r="B15" s="37" t="s">
        <v>153</v>
      </c>
      <c r="C15" s="37" t="s">
        <v>156</v>
      </c>
      <c r="D15" s="38" t="s">
        <v>157</v>
      </c>
      <c r="E15" s="39" t="s">
        <v>5</v>
      </c>
      <c r="F15" s="37" t="s">
        <v>1</v>
      </c>
      <c r="G15" s="37">
        <v>1</v>
      </c>
      <c r="H15" s="40">
        <f>VLOOKUP(F15,'[1]ORISSA SALES NETWORK'!$C$4:$D$215,2,FALSE)</f>
        <v>68</v>
      </c>
      <c r="I15" s="40">
        <f>G15*6</f>
        <v>6</v>
      </c>
      <c r="J15" s="40">
        <v>20</v>
      </c>
      <c r="K15" s="40">
        <f>G15*H15+I15+J15+5</f>
        <v>99</v>
      </c>
      <c r="L15" s="52"/>
    </row>
    <row r="16" spans="1:13">
      <c r="A16" s="51">
        <f t="shared" si="0"/>
        <v>13</v>
      </c>
      <c r="B16" s="37" t="s">
        <v>153</v>
      </c>
      <c r="C16" s="37" t="s">
        <v>158</v>
      </c>
      <c r="D16" s="38" t="s">
        <v>159</v>
      </c>
      <c r="E16" s="39" t="s">
        <v>5</v>
      </c>
      <c r="F16" s="37" t="s">
        <v>50</v>
      </c>
      <c r="G16" s="37">
        <v>1</v>
      </c>
      <c r="H16" s="40">
        <f>VLOOKUP(F16,'[1]ORISSA SALES NETWORK'!$C$4:$D$215,2,FALSE)</f>
        <v>68</v>
      </c>
      <c r="I16" s="40">
        <f>G16*6</f>
        <v>6</v>
      </c>
      <c r="J16" s="40">
        <v>20</v>
      </c>
      <c r="K16" s="40">
        <f>G16*H16+I16+J16+5</f>
        <v>99</v>
      </c>
      <c r="L16" s="52"/>
    </row>
    <row r="17" spans="1:12">
      <c r="A17" s="51">
        <f t="shared" si="0"/>
        <v>14</v>
      </c>
      <c r="B17" s="37" t="s">
        <v>153</v>
      </c>
      <c r="C17" s="37" t="s">
        <v>160</v>
      </c>
      <c r="D17" s="38" t="s">
        <v>161</v>
      </c>
      <c r="E17" s="39" t="s">
        <v>5</v>
      </c>
      <c r="F17" s="37" t="s">
        <v>1</v>
      </c>
      <c r="G17" s="37">
        <v>2</v>
      </c>
      <c r="H17" s="40">
        <f>VLOOKUP(F17,'[1]ORISSA SALES NETWORK'!$C$4:$D$215,2,FALSE)</f>
        <v>68</v>
      </c>
      <c r="I17" s="40">
        <f>G17*6</f>
        <v>12</v>
      </c>
      <c r="J17" s="40">
        <v>20</v>
      </c>
      <c r="K17" s="40">
        <f>G17*H17+I17+J17</f>
        <v>168</v>
      </c>
      <c r="L17" s="52"/>
    </row>
    <row r="18" spans="1:12">
      <c r="A18" s="51">
        <f t="shared" si="0"/>
        <v>15</v>
      </c>
      <c r="B18" s="37" t="s">
        <v>153</v>
      </c>
      <c r="C18" s="37" t="s">
        <v>162</v>
      </c>
      <c r="D18" s="41" t="s">
        <v>163</v>
      </c>
      <c r="E18" s="39" t="s">
        <v>5</v>
      </c>
      <c r="F18" s="37" t="s">
        <v>164</v>
      </c>
      <c r="G18" s="37">
        <v>9</v>
      </c>
      <c r="H18" s="40">
        <f>VLOOKUP(F18,'[1]ORISSA SALES NETWORK'!$C$4:$E$215,3,FALSE)</f>
        <v>116</v>
      </c>
      <c r="I18" s="40">
        <f>G18*10</f>
        <v>90</v>
      </c>
      <c r="J18" s="40">
        <v>20</v>
      </c>
      <c r="K18" s="40">
        <f>G18*H18+I18+J18</f>
        <v>1154</v>
      </c>
      <c r="L18" s="52" t="s">
        <v>0</v>
      </c>
    </row>
    <row r="19" spans="1:12">
      <c r="A19" s="51">
        <f t="shared" si="0"/>
        <v>16</v>
      </c>
      <c r="B19" s="37" t="s">
        <v>153</v>
      </c>
      <c r="C19" s="37" t="s">
        <v>165</v>
      </c>
      <c r="D19" s="38" t="s">
        <v>166</v>
      </c>
      <c r="E19" s="39" t="s">
        <v>5</v>
      </c>
      <c r="F19" s="37" t="s">
        <v>53</v>
      </c>
      <c r="G19" s="37">
        <v>1</v>
      </c>
      <c r="H19" s="40">
        <f>VLOOKUP(F19,'[1]ORISSA SALES NETWORK'!$C$4:$D$215,2,FALSE)</f>
        <v>68</v>
      </c>
      <c r="I19" s="40">
        <f>G19*6</f>
        <v>6</v>
      </c>
      <c r="J19" s="40">
        <v>20</v>
      </c>
      <c r="K19" s="40">
        <f>G19*H19+I19+J19+5</f>
        <v>99</v>
      </c>
      <c r="L19" s="52"/>
    </row>
    <row r="20" spans="1:12">
      <c r="A20" s="51">
        <f t="shared" si="0"/>
        <v>17</v>
      </c>
      <c r="B20" s="37" t="s">
        <v>167</v>
      </c>
      <c r="C20" s="37" t="s">
        <v>168</v>
      </c>
      <c r="D20" s="38" t="s">
        <v>169</v>
      </c>
      <c r="E20" s="39" t="s">
        <v>5</v>
      </c>
      <c r="F20" s="37" t="s">
        <v>2</v>
      </c>
      <c r="G20" s="37">
        <v>1</v>
      </c>
      <c r="H20" s="40">
        <f>VLOOKUP(F20,'[1]ORISSA SALES NETWORK'!$C$4:$D$215,2,FALSE)</f>
        <v>80</v>
      </c>
      <c r="I20" s="40">
        <f>G20*6</f>
        <v>6</v>
      </c>
      <c r="J20" s="40">
        <v>20</v>
      </c>
      <c r="K20" s="40">
        <f>G20*H20+I20+J20+5</f>
        <v>111</v>
      </c>
      <c r="L20" s="52"/>
    </row>
    <row r="21" spans="1:12">
      <c r="A21" s="51">
        <f t="shared" si="0"/>
        <v>18</v>
      </c>
      <c r="B21" s="37" t="s">
        <v>170</v>
      </c>
      <c r="C21" s="37" t="s">
        <v>171</v>
      </c>
      <c r="D21" s="38" t="s">
        <v>172</v>
      </c>
      <c r="E21" s="39" t="s">
        <v>5</v>
      </c>
      <c r="F21" s="37" t="s">
        <v>1</v>
      </c>
      <c r="G21" s="37">
        <v>3</v>
      </c>
      <c r="H21" s="40">
        <f>VLOOKUP(F21,'[1]ORISSA SALES NETWORK'!$C$4:$D$215,2,FALSE)</f>
        <v>68</v>
      </c>
      <c r="I21" s="40">
        <f>G21*6</f>
        <v>18</v>
      </c>
      <c r="J21" s="40">
        <v>20</v>
      </c>
      <c r="K21" s="40">
        <f>G21*H21+I21+J21</f>
        <v>242</v>
      </c>
      <c r="L21" s="52"/>
    </row>
    <row r="22" spans="1:12">
      <c r="A22" s="51">
        <f t="shared" si="0"/>
        <v>19</v>
      </c>
      <c r="B22" s="37" t="s">
        <v>170</v>
      </c>
      <c r="C22" s="37" t="s">
        <v>173</v>
      </c>
      <c r="D22" s="38" t="s">
        <v>174</v>
      </c>
      <c r="E22" s="39" t="s">
        <v>5</v>
      </c>
      <c r="F22" s="37" t="s">
        <v>1</v>
      </c>
      <c r="G22" s="37">
        <v>1</v>
      </c>
      <c r="H22" s="40">
        <f>VLOOKUP(F22,'[1]ORISSA SALES NETWORK'!$C$4:$D$215,2,FALSE)</f>
        <v>68</v>
      </c>
      <c r="I22" s="40">
        <f>G22*6</f>
        <v>6</v>
      </c>
      <c r="J22" s="40">
        <v>20</v>
      </c>
      <c r="K22" s="40">
        <f>G22*H22+I22+J22+5</f>
        <v>99</v>
      </c>
      <c r="L22" s="52"/>
    </row>
    <row r="23" spans="1:12">
      <c r="A23" s="51">
        <f t="shared" si="0"/>
        <v>20</v>
      </c>
      <c r="B23" s="37" t="s">
        <v>175</v>
      </c>
      <c r="C23" s="37" t="s">
        <v>176</v>
      </c>
      <c r="D23" s="38" t="s">
        <v>177</v>
      </c>
      <c r="E23" s="39" t="s">
        <v>5</v>
      </c>
      <c r="F23" s="37" t="s">
        <v>178</v>
      </c>
      <c r="G23" s="37">
        <v>6</v>
      </c>
      <c r="H23" s="40">
        <f>VLOOKUP(F23,'[1]ORISSA SALES NETWORK'!$C$4:$E$215,3,FALSE)</f>
        <v>116</v>
      </c>
      <c r="I23" s="40">
        <f>G23*10</f>
        <v>60</v>
      </c>
      <c r="J23" s="40"/>
      <c r="K23" s="40">
        <f>G23*H23+I23+J23</f>
        <v>756</v>
      </c>
      <c r="L23" s="52" t="s">
        <v>0</v>
      </c>
    </row>
    <row r="24" spans="1:12">
      <c r="A24" s="51"/>
      <c r="B24" s="37" t="s">
        <v>175</v>
      </c>
      <c r="C24" s="37" t="s">
        <v>176</v>
      </c>
      <c r="D24" s="38" t="s">
        <v>177</v>
      </c>
      <c r="E24" s="39" t="s">
        <v>5</v>
      </c>
      <c r="F24" s="37" t="s">
        <v>178</v>
      </c>
      <c r="G24" s="37">
        <v>1</v>
      </c>
      <c r="H24" s="40">
        <f>VLOOKUP(F24,'[1]ORISSA SALES NETWORK'!$C$4:$D$215,2,FALSE)</f>
        <v>68</v>
      </c>
      <c r="I24" s="40">
        <f>G24*6</f>
        <v>6</v>
      </c>
      <c r="J24" s="40">
        <v>20</v>
      </c>
      <c r="K24" s="40">
        <f>G24*H24+I24+J24+5</f>
        <v>99</v>
      </c>
      <c r="L24" s="52"/>
    </row>
    <row r="25" spans="1:12">
      <c r="A25" s="51">
        <v>21</v>
      </c>
      <c r="B25" s="37" t="s">
        <v>179</v>
      </c>
      <c r="C25" s="37" t="s">
        <v>180</v>
      </c>
      <c r="D25" s="38" t="s">
        <v>181</v>
      </c>
      <c r="E25" s="39" t="s">
        <v>5</v>
      </c>
      <c r="F25" s="37" t="s">
        <v>143</v>
      </c>
      <c r="G25" s="37">
        <v>2</v>
      </c>
      <c r="H25" s="40">
        <f>VLOOKUP(F25,'[1]ORISSA SALES NETWORK'!$C$4:$E$215,3,FALSE)</f>
        <v>116</v>
      </c>
      <c r="I25" s="40">
        <f>G25*10</f>
        <v>20</v>
      </c>
      <c r="J25" s="40">
        <v>20</v>
      </c>
      <c r="K25" s="40">
        <f>G25*H25+I25+J25</f>
        <v>272</v>
      </c>
      <c r="L25" s="52" t="s">
        <v>0</v>
      </c>
    </row>
    <row r="26" spans="1:12">
      <c r="A26" s="51">
        <f t="shared" si="0"/>
        <v>22</v>
      </c>
      <c r="B26" s="37" t="s">
        <v>179</v>
      </c>
      <c r="C26" s="37" t="s">
        <v>182</v>
      </c>
      <c r="D26" s="38" t="s">
        <v>183</v>
      </c>
      <c r="E26" s="39" t="s">
        <v>5</v>
      </c>
      <c r="F26" s="37" t="s">
        <v>143</v>
      </c>
      <c r="G26" s="37">
        <v>5</v>
      </c>
      <c r="H26" s="40">
        <f>VLOOKUP(F26,'[1]ORISSA SALES NETWORK'!$C$4:$E$215,3,FALSE)</f>
        <v>116</v>
      </c>
      <c r="I26" s="40">
        <f>G26*10</f>
        <v>50</v>
      </c>
      <c r="J26" s="40">
        <v>20</v>
      </c>
      <c r="K26" s="40">
        <f>G26*H26+I26+J26</f>
        <v>650</v>
      </c>
      <c r="L26" s="52" t="s">
        <v>0</v>
      </c>
    </row>
    <row r="27" spans="1:12">
      <c r="A27" s="51">
        <f t="shared" si="0"/>
        <v>23</v>
      </c>
      <c r="B27" s="37" t="s">
        <v>179</v>
      </c>
      <c r="C27" s="37" t="s">
        <v>184</v>
      </c>
      <c r="D27" s="38" t="s">
        <v>185</v>
      </c>
      <c r="E27" s="39" t="s">
        <v>5</v>
      </c>
      <c r="F27" s="37" t="s">
        <v>1</v>
      </c>
      <c r="G27" s="37">
        <v>1</v>
      </c>
      <c r="H27" s="40">
        <f>VLOOKUP(F27,'[1]ORISSA SALES NETWORK'!$C$4:$D$215,2,FALSE)</f>
        <v>68</v>
      </c>
      <c r="I27" s="40">
        <f>G27*6</f>
        <v>6</v>
      </c>
      <c r="J27" s="40">
        <v>20</v>
      </c>
      <c r="K27" s="40">
        <f>G27*H27+I27+J27+5</f>
        <v>99</v>
      </c>
      <c r="L27" s="52"/>
    </row>
    <row r="28" spans="1:12">
      <c r="A28" s="51">
        <f t="shared" si="0"/>
        <v>24</v>
      </c>
      <c r="B28" s="37" t="s">
        <v>179</v>
      </c>
      <c r="C28" s="37" t="s">
        <v>186</v>
      </c>
      <c r="D28" s="38" t="s">
        <v>187</v>
      </c>
      <c r="E28" s="39" t="s">
        <v>5</v>
      </c>
      <c r="F28" s="37" t="s">
        <v>188</v>
      </c>
      <c r="G28" s="37">
        <v>1</v>
      </c>
      <c r="H28" s="40">
        <f>VLOOKUP(F28,'[1]ORISSA SALES NETWORK'!$C$4:$D$215,2,FALSE)</f>
        <v>73.5</v>
      </c>
      <c r="I28" s="40">
        <f>G28*6</f>
        <v>6</v>
      </c>
      <c r="J28" s="40">
        <v>20</v>
      </c>
      <c r="K28" s="40">
        <f>G28*H28+I28+J28+5</f>
        <v>104.5</v>
      </c>
      <c r="L28" s="52"/>
    </row>
    <row r="29" spans="1:12" ht="30">
      <c r="A29" s="51">
        <f t="shared" si="0"/>
        <v>25</v>
      </c>
      <c r="B29" s="37" t="s">
        <v>189</v>
      </c>
      <c r="C29" s="37" t="s">
        <v>190</v>
      </c>
      <c r="D29" s="41" t="s">
        <v>191</v>
      </c>
      <c r="E29" s="39" t="s">
        <v>5</v>
      </c>
      <c r="F29" s="37" t="s">
        <v>3</v>
      </c>
      <c r="G29" s="37">
        <v>10</v>
      </c>
      <c r="H29" s="40">
        <f>VLOOKUP(F29,'[1]ORISSA SALES NETWORK'!$C$4:$E$215,3,FALSE)</f>
        <v>116</v>
      </c>
      <c r="I29" s="40">
        <f>G29*10</f>
        <v>100</v>
      </c>
      <c r="J29" s="40">
        <v>20</v>
      </c>
      <c r="K29" s="40">
        <f>G29*H29+I29+J29</f>
        <v>1280</v>
      </c>
      <c r="L29" s="52" t="s">
        <v>0</v>
      </c>
    </row>
    <row r="30" spans="1:12">
      <c r="A30" s="51">
        <f t="shared" si="0"/>
        <v>26</v>
      </c>
      <c r="B30" s="37" t="s">
        <v>189</v>
      </c>
      <c r="C30" s="37" t="s">
        <v>192</v>
      </c>
      <c r="D30" s="38" t="s">
        <v>193</v>
      </c>
      <c r="E30" s="39" t="s">
        <v>5</v>
      </c>
      <c r="F30" s="37" t="s">
        <v>85</v>
      </c>
      <c r="G30" s="37">
        <v>1</v>
      </c>
      <c r="H30" s="40">
        <f>VLOOKUP(F30,'[1]ORISSA SALES NETWORK'!$C$4:$D$215,2,FALSE)</f>
        <v>79</v>
      </c>
      <c r="I30" s="40">
        <f>G30*6</f>
        <v>6</v>
      </c>
      <c r="J30" s="40">
        <v>20</v>
      </c>
      <c r="K30" s="40">
        <f>G30*H30+I30+J30+5</f>
        <v>110</v>
      </c>
      <c r="L30" s="52"/>
    </row>
    <row r="31" spans="1:12">
      <c r="A31" s="51">
        <f t="shared" si="0"/>
        <v>27</v>
      </c>
      <c r="B31" s="37" t="s">
        <v>189</v>
      </c>
      <c r="C31" s="37" t="s">
        <v>194</v>
      </c>
      <c r="D31" s="38" t="s">
        <v>195</v>
      </c>
      <c r="E31" s="39" t="s">
        <v>5</v>
      </c>
      <c r="F31" s="37" t="s">
        <v>1</v>
      </c>
      <c r="G31" s="37">
        <v>6</v>
      </c>
      <c r="H31" s="40">
        <f>VLOOKUP(F31,'[1]ORISSA SALES NETWORK'!$C$4:$D$215,2,FALSE)</f>
        <v>68</v>
      </c>
      <c r="I31" s="40">
        <f>G31*6</f>
        <v>36</v>
      </c>
      <c r="J31" s="40">
        <v>20</v>
      </c>
      <c r="K31" s="40">
        <f>G31*H31+I31+J31</f>
        <v>464</v>
      </c>
      <c r="L31" s="52"/>
    </row>
    <row r="32" spans="1:12">
      <c r="A32" s="51">
        <f t="shared" si="0"/>
        <v>28</v>
      </c>
      <c r="B32" s="37" t="s">
        <v>196</v>
      </c>
      <c r="C32" s="37" t="s">
        <v>197</v>
      </c>
      <c r="D32" s="38" t="s">
        <v>198</v>
      </c>
      <c r="E32" s="39" t="s">
        <v>5</v>
      </c>
      <c r="F32" s="37" t="s">
        <v>2</v>
      </c>
      <c r="G32" s="37">
        <v>2</v>
      </c>
      <c r="H32" s="40">
        <f>VLOOKUP(F32,'[1]ORISSA SALES NETWORK'!$C$4:$D$215,2,FALSE)</f>
        <v>80</v>
      </c>
      <c r="I32" s="40">
        <f>G32*6</f>
        <v>12</v>
      </c>
      <c r="J32" s="40">
        <v>20</v>
      </c>
      <c r="K32" s="40">
        <f>G32*H32+I32+J32</f>
        <v>192</v>
      </c>
      <c r="L32" s="52"/>
    </row>
    <row r="33" spans="1:12">
      <c r="A33" s="51">
        <f t="shared" si="0"/>
        <v>29</v>
      </c>
      <c r="B33" s="37" t="s">
        <v>196</v>
      </c>
      <c r="C33" s="37" t="s">
        <v>199</v>
      </c>
      <c r="D33" s="38" t="s">
        <v>200</v>
      </c>
      <c r="E33" s="39" t="s">
        <v>5</v>
      </c>
      <c r="F33" s="37" t="s">
        <v>2</v>
      </c>
      <c r="G33" s="37">
        <v>2</v>
      </c>
      <c r="H33" s="40">
        <f>VLOOKUP(F33,'[1]ORISSA SALES NETWORK'!$C$4:$D$215,2,FALSE)</f>
        <v>80</v>
      </c>
      <c r="I33" s="40">
        <f>G33*6</f>
        <v>12</v>
      </c>
      <c r="J33" s="40">
        <v>20</v>
      </c>
      <c r="K33" s="40">
        <f>G33*H33+I33+J33</f>
        <v>192</v>
      </c>
      <c r="L33" s="52"/>
    </row>
    <row r="34" spans="1:12">
      <c r="A34" s="51">
        <f t="shared" si="0"/>
        <v>30</v>
      </c>
      <c r="B34" s="37" t="s">
        <v>196</v>
      </c>
      <c r="C34" s="37" t="s">
        <v>201</v>
      </c>
      <c r="D34" s="38" t="s">
        <v>202</v>
      </c>
      <c r="E34" s="39" t="s">
        <v>5</v>
      </c>
      <c r="F34" s="37" t="s">
        <v>1</v>
      </c>
      <c r="G34" s="37">
        <v>1</v>
      </c>
      <c r="H34" s="40">
        <f>VLOOKUP(F34,'[1]ORISSA SALES NETWORK'!$C$4:$D$215,2,FALSE)</f>
        <v>68</v>
      </c>
      <c r="I34" s="40">
        <f>G34*6</f>
        <v>6</v>
      </c>
      <c r="J34" s="40">
        <v>20</v>
      </c>
      <c r="K34" s="40">
        <f>G34*H34+I34+J34+5</f>
        <v>99</v>
      </c>
      <c r="L34" s="52"/>
    </row>
    <row r="35" spans="1:12">
      <c r="A35" s="51">
        <f t="shared" si="0"/>
        <v>31</v>
      </c>
      <c r="B35" s="37" t="s">
        <v>196</v>
      </c>
      <c r="C35" s="37" t="s">
        <v>203</v>
      </c>
      <c r="D35" s="38" t="s">
        <v>204</v>
      </c>
      <c r="E35" s="39" t="s">
        <v>5</v>
      </c>
      <c r="F35" s="37" t="s">
        <v>21</v>
      </c>
      <c r="G35" s="37">
        <v>2</v>
      </c>
      <c r="H35" s="40">
        <f>VLOOKUP(F35,'[1]ORISSA SALES NETWORK'!$C$4:$D$215,2,FALSE)</f>
        <v>68</v>
      </c>
      <c r="I35" s="40">
        <f>G35*6</f>
        <v>12</v>
      </c>
      <c r="J35" s="40">
        <v>20</v>
      </c>
      <c r="K35" s="40">
        <f>G35*H35+I35+J35</f>
        <v>168</v>
      </c>
      <c r="L35" s="52"/>
    </row>
    <row r="36" spans="1:12">
      <c r="A36" s="51">
        <f t="shared" si="0"/>
        <v>32</v>
      </c>
      <c r="B36" s="37" t="s">
        <v>196</v>
      </c>
      <c r="C36" s="37" t="s">
        <v>205</v>
      </c>
      <c r="D36" s="38" t="s">
        <v>206</v>
      </c>
      <c r="E36" s="39" t="s">
        <v>5</v>
      </c>
      <c r="F36" s="37" t="s">
        <v>21</v>
      </c>
      <c r="G36" s="37">
        <v>2</v>
      </c>
      <c r="H36" s="40">
        <f>VLOOKUP(F36,'[1]ORISSA SALES NETWORK'!$C$4:$D$215,2,FALSE)</f>
        <v>68</v>
      </c>
      <c r="I36" s="40">
        <f>G36*6</f>
        <v>12</v>
      </c>
      <c r="J36" s="40">
        <v>20</v>
      </c>
      <c r="K36" s="40">
        <f>G36*H36+I36+J36</f>
        <v>168</v>
      </c>
      <c r="L36" s="52"/>
    </row>
    <row r="37" spans="1:12">
      <c r="A37" s="51">
        <f t="shared" si="0"/>
        <v>33</v>
      </c>
      <c r="B37" s="37" t="s">
        <v>196</v>
      </c>
      <c r="C37" s="37" t="s">
        <v>207</v>
      </c>
      <c r="D37" s="38" t="s">
        <v>208</v>
      </c>
      <c r="E37" s="39" t="s">
        <v>5</v>
      </c>
      <c r="F37" s="37" t="s">
        <v>209</v>
      </c>
      <c r="G37" s="37">
        <v>3</v>
      </c>
      <c r="H37" s="40">
        <f>VLOOKUP(F37,'[1]ORISSA SALES NETWORK'!$C$4:$E$215,3,FALSE)</f>
        <v>140</v>
      </c>
      <c r="I37" s="40">
        <f>G37*10</f>
        <v>30</v>
      </c>
      <c r="J37" s="40">
        <v>20</v>
      </c>
      <c r="K37" s="40">
        <f>G37*H37+I37+J37</f>
        <v>470</v>
      </c>
      <c r="L37" s="52" t="s">
        <v>0</v>
      </c>
    </row>
    <row r="38" spans="1:12">
      <c r="A38" s="51">
        <f t="shared" si="0"/>
        <v>34</v>
      </c>
      <c r="B38" s="37" t="s">
        <v>210</v>
      </c>
      <c r="C38" s="37" t="s">
        <v>211</v>
      </c>
      <c r="D38" s="38" t="s">
        <v>212</v>
      </c>
      <c r="E38" s="39" t="s">
        <v>5</v>
      </c>
      <c r="F38" s="37" t="s">
        <v>21</v>
      </c>
      <c r="G38" s="37">
        <v>3</v>
      </c>
      <c r="H38" s="40">
        <f>VLOOKUP(F38,'[1]ORISSA SALES NETWORK'!$C$4:$E$215,3,FALSE)</f>
        <v>116</v>
      </c>
      <c r="I38" s="40">
        <f>G38*10</f>
        <v>30</v>
      </c>
      <c r="J38" s="40"/>
      <c r="K38" s="40">
        <f>G38*H38+I38+J38</f>
        <v>378</v>
      </c>
      <c r="L38" s="52" t="s">
        <v>0</v>
      </c>
    </row>
    <row r="39" spans="1:12">
      <c r="A39" s="51"/>
      <c r="B39" s="37" t="s">
        <v>210</v>
      </c>
      <c r="C39" s="37" t="s">
        <v>211</v>
      </c>
      <c r="D39" s="38" t="s">
        <v>212</v>
      </c>
      <c r="E39" s="39" t="s">
        <v>5</v>
      </c>
      <c r="F39" s="37" t="s">
        <v>21</v>
      </c>
      <c r="G39" s="37">
        <v>2</v>
      </c>
      <c r="H39" s="40">
        <f>VLOOKUP(F39,'[1]ORISSA SALES NETWORK'!$C$4:$D$215,2,FALSE)</f>
        <v>68</v>
      </c>
      <c r="I39" s="40">
        <f>G39*6</f>
        <v>12</v>
      </c>
      <c r="J39" s="40">
        <v>20</v>
      </c>
      <c r="K39" s="40">
        <f>G39*H39+I39+J39</f>
        <v>168</v>
      </c>
      <c r="L39" s="52"/>
    </row>
    <row r="40" spans="1:12">
      <c r="A40" s="51">
        <v>35</v>
      </c>
      <c r="B40" s="37" t="s">
        <v>213</v>
      </c>
      <c r="C40" s="37" t="s">
        <v>214</v>
      </c>
      <c r="D40" s="38" t="s">
        <v>215</v>
      </c>
      <c r="E40" s="39" t="s">
        <v>5</v>
      </c>
      <c r="F40" s="39" t="s">
        <v>216</v>
      </c>
      <c r="G40" s="37">
        <v>4</v>
      </c>
      <c r="H40" s="40">
        <f>VLOOKUP(F40,'[1]ORISSA SALES NETWORK'!$C$4:$E$215,3,FALSE)</f>
        <v>116</v>
      </c>
      <c r="I40" s="40">
        <f>G40*10</f>
        <v>40</v>
      </c>
      <c r="J40" s="40"/>
      <c r="K40" s="40">
        <f>G40*H40+I40+J40</f>
        <v>504</v>
      </c>
      <c r="L40" s="52" t="s">
        <v>0</v>
      </c>
    </row>
    <row r="41" spans="1:12">
      <c r="A41" s="51"/>
      <c r="B41" s="37" t="s">
        <v>213</v>
      </c>
      <c r="C41" s="37" t="s">
        <v>214</v>
      </c>
      <c r="D41" s="38" t="s">
        <v>215</v>
      </c>
      <c r="E41" s="39" t="s">
        <v>5</v>
      </c>
      <c r="F41" s="39" t="s">
        <v>216</v>
      </c>
      <c r="G41" s="37">
        <v>5</v>
      </c>
      <c r="H41" s="40">
        <f>VLOOKUP(F41,'[1]ORISSA SALES NETWORK'!$C$4:$D$215,2,FALSE)</f>
        <v>79</v>
      </c>
      <c r="I41" s="40">
        <f>G41*6</f>
        <v>30</v>
      </c>
      <c r="J41" s="40">
        <v>20</v>
      </c>
      <c r="K41" s="40">
        <f>G41*H41+I41+J41</f>
        <v>445</v>
      </c>
      <c r="L41" s="52"/>
    </row>
    <row r="42" spans="1:12">
      <c r="A42" s="53" t="s">
        <v>217</v>
      </c>
      <c r="B42" s="42"/>
      <c r="C42" s="42"/>
      <c r="D42" s="42"/>
      <c r="E42" s="42"/>
      <c r="F42" s="42"/>
      <c r="G42" s="42"/>
      <c r="H42" s="42"/>
      <c r="I42" s="42"/>
      <c r="J42" s="43"/>
      <c r="K42" s="44">
        <f>ROUND(SUM(K4:K41),0)</f>
        <v>16402</v>
      </c>
      <c r="L42" s="54"/>
    </row>
    <row r="43" spans="1:12" ht="15.75" thickBot="1">
      <c r="A43" s="55"/>
      <c r="B43" s="56"/>
      <c r="C43" s="56"/>
      <c r="D43" s="57"/>
      <c r="E43" s="56"/>
      <c r="F43" s="56"/>
      <c r="G43" s="36">
        <f>SUM(G4:G41)</f>
        <v>138</v>
      </c>
      <c r="H43" s="58"/>
      <c r="I43" s="58"/>
      <c r="J43" s="58"/>
      <c r="K43" s="58"/>
      <c r="L43" s="59"/>
    </row>
    <row r="44" spans="1:12" s="1" customFormat="1" ht="14.1" customHeight="1" thickBot="1">
      <c r="A44" s="63" t="s">
        <v>19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5"/>
    </row>
    <row r="45" spans="1:12" s="1" customFormat="1" ht="16.5" customHeight="1" thickBot="1">
      <c r="A45" s="60" t="s">
        <v>122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2"/>
    </row>
    <row r="46" spans="1:12" s="1" customFormat="1" ht="30" customHeight="1" thickBot="1">
      <c r="A46" s="33" t="s">
        <v>20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5"/>
    </row>
    <row r="47" spans="1:12" s="1" customFormat="1"/>
    <row r="48" spans="1:12" s="1" customFormat="1"/>
    <row r="49" s="1" customFormat="1"/>
    <row r="50" s="1" customFormat="1"/>
  </sheetData>
  <sortState ref="B4:L43">
    <sortCondition ref="B4:B43"/>
  </sortState>
  <mergeCells count="8">
    <mergeCell ref="A44:L44"/>
    <mergeCell ref="A45:L45"/>
    <mergeCell ref="A46:L46"/>
    <mergeCell ref="A1:H1"/>
    <mergeCell ref="I1:L1"/>
    <mergeCell ref="A2:H2"/>
    <mergeCell ref="I2:L2"/>
    <mergeCell ref="A42:J42"/>
  </mergeCells>
  <conditionalFormatting sqref="C44:C1048576 C1:C2">
    <cfRule type="duplicateValues" dxfId="0" priority="1"/>
  </conditionalFormatting>
  <pageMargins left="0.35" right="0.15748031496062992" top="0.51" bottom="0.61" header="0.26" footer="0.31496062992125984"/>
  <pageSetup paperSize="9" scale="90" orientation="portrait" verticalDpi="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opLeftCell="A31" workbookViewId="0">
      <selection activeCell="N18" sqref="N18"/>
    </sheetView>
  </sheetViews>
  <sheetFormatPr defaultRowHeight="15" outlineLevelRow="2"/>
  <cols>
    <col min="1" max="1" width="3.42578125" bestFit="1" customWidth="1"/>
    <col min="2" max="2" width="9.7109375" bestFit="1" customWidth="1"/>
    <col min="3" max="3" width="12.7109375" bestFit="1" customWidth="1"/>
    <col min="4" max="4" width="16.42578125" bestFit="1" customWidth="1"/>
    <col min="5" max="5" width="9.7109375" bestFit="1" customWidth="1"/>
    <col min="6" max="6" width="15.140625" bestFit="1" customWidth="1"/>
    <col min="7" max="7" width="5.42578125" bestFit="1" customWidth="1"/>
    <col min="8" max="8" width="6.5703125" bestFit="1" customWidth="1"/>
    <col min="9" max="9" width="7.140625" bestFit="1" customWidth="1"/>
    <col min="10" max="10" width="6.42578125" bestFit="1" customWidth="1"/>
    <col min="11" max="11" width="8.5703125" bestFit="1" customWidth="1"/>
  </cols>
  <sheetData>
    <row r="1" spans="1:11" ht="15.75" thickBot="1">
      <c r="A1" s="9" t="s">
        <v>6</v>
      </c>
      <c r="B1" s="10" t="s">
        <v>7</v>
      </c>
      <c r="C1" s="10" t="s">
        <v>8</v>
      </c>
      <c r="D1" s="10" t="s">
        <v>23</v>
      </c>
      <c r="E1" s="10" t="s">
        <v>9</v>
      </c>
      <c r="F1" s="10" t="s">
        <v>10</v>
      </c>
      <c r="G1" s="10" t="s">
        <v>11</v>
      </c>
      <c r="H1" s="11" t="s">
        <v>12</v>
      </c>
      <c r="I1" s="11" t="s">
        <v>13</v>
      </c>
      <c r="J1" s="11" t="s">
        <v>14</v>
      </c>
      <c r="K1" s="11" t="s">
        <v>15</v>
      </c>
    </row>
    <row r="2" spans="1:11" outlineLevel="2">
      <c r="A2" s="6">
        <v>1</v>
      </c>
      <c r="B2" s="7" t="s">
        <v>47</v>
      </c>
      <c r="C2" s="7" t="s">
        <v>51</v>
      </c>
      <c r="D2" s="7" t="s">
        <v>52</v>
      </c>
      <c r="E2" s="17" t="s">
        <v>5</v>
      </c>
      <c r="F2" s="7" t="s">
        <v>53</v>
      </c>
      <c r="G2" s="7">
        <v>3</v>
      </c>
      <c r="H2" s="8">
        <f>VLOOKUP(F2,'[1]ORISSA SALES NETWORK'!$C$4:$D$215,2,FALSE)</f>
        <v>68</v>
      </c>
      <c r="I2" s="8">
        <f>G2*6</f>
        <v>18</v>
      </c>
      <c r="J2" s="8">
        <v>20</v>
      </c>
      <c r="K2" s="8">
        <f>G2*H2+I2+J2</f>
        <v>242</v>
      </c>
    </row>
    <row r="3" spans="1:11" outlineLevel="1">
      <c r="A3" s="6"/>
      <c r="B3" s="7"/>
      <c r="C3" s="7"/>
      <c r="D3" s="7"/>
      <c r="E3" s="17"/>
      <c r="F3" s="20" t="s">
        <v>105</v>
      </c>
      <c r="G3" s="7">
        <f>SUBTOTAL(9,G2:G2)</f>
        <v>3</v>
      </c>
      <c r="H3" s="8"/>
      <c r="I3" s="8">
        <f>SUBTOTAL(9,I2:I2)</f>
        <v>18</v>
      </c>
      <c r="J3" s="8">
        <f>SUBTOTAL(9,J2:J2)</f>
        <v>20</v>
      </c>
      <c r="K3" s="8">
        <f>SUBTOTAL(9,K2:K2)</f>
        <v>242</v>
      </c>
    </row>
    <row r="4" spans="1:11" outlineLevel="2">
      <c r="A4" s="5">
        <f>A2+1</f>
        <v>2</v>
      </c>
      <c r="B4" s="2" t="s">
        <v>71</v>
      </c>
      <c r="C4" s="2" t="s">
        <v>72</v>
      </c>
      <c r="D4" s="2" t="s">
        <v>73</v>
      </c>
      <c r="E4" s="14" t="s">
        <v>5</v>
      </c>
      <c r="F4" s="2" t="s">
        <v>74</v>
      </c>
      <c r="G4" s="2">
        <v>3</v>
      </c>
      <c r="H4" s="3">
        <f>VLOOKUP(F4,'[1]ORISSA SALES NETWORK'!$C$3:$E$213,3,FALSE)</f>
        <v>126</v>
      </c>
      <c r="I4" s="3">
        <f>G4*10</f>
        <v>30</v>
      </c>
      <c r="J4" s="3">
        <v>20</v>
      </c>
      <c r="K4" s="3">
        <f>G4*H4+I4+J4</f>
        <v>428</v>
      </c>
    </row>
    <row r="5" spans="1:11" outlineLevel="2">
      <c r="A5" s="5">
        <f t="shared" ref="A5:A39" si="0">A4+1</f>
        <v>3</v>
      </c>
      <c r="B5" s="2" t="s">
        <v>75</v>
      </c>
      <c r="C5" s="2" t="s">
        <v>78</v>
      </c>
      <c r="D5" s="2" t="s">
        <v>79</v>
      </c>
      <c r="E5" s="14" t="s">
        <v>5</v>
      </c>
      <c r="F5" s="2" t="s">
        <v>74</v>
      </c>
      <c r="G5" s="2">
        <v>6</v>
      </c>
      <c r="H5" s="3">
        <f>VLOOKUP(F5,'[1]ORISSA SALES NETWORK'!$C$3:$E$213,3,FALSE)</f>
        <v>126</v>
      </c>
      <c r="I5" s="3">
        <f>G5*10</f>
        <v>60</v>
      </c>
      <c r="J5" s="3">
        <v>20</v>
      </c>
      <c r="K5" s="3">
        <f>G5*H5+I5+J5</f>
        <v>836</v>
      </c>
    </row>
    <row r="6" spans="1:11" s="32" customFormat="1" outlineLevel="1">
      <c r="A6" s="29"/>
      <c r="B6" s="30"/>
      <c r="C6" s="30"/>
      <c r="D6" s="30"/>
      <c r="E6" s="31"/>
      <c r="F6" s="30" t="s">
        <v>106</v>
      </c>
      <c r="G6" s="30">
        <f>SUBTOTAL(9,G4:G5)</f>
        <v>9</v>
      </c>
      <c r="H6" s="22"/>
      <c r="I6" s="22">
        <f>SUBTOTAL(9,I4:I5)</f>
        <v>90</v>
      </c>
      <c r="J6" s="22">
        <f>SUBTOTAL(9,J4:J5)</f>
        <v>40</v>
      </c>
      <c r="K6" s="22">
        <f>SUBTOTAL(9,K4:K5)</f>
        <v>1264</v>
      </c>
    </row>
    <row r="7" spans="1:11" outlineLevel="2">
      <c r="A7" s="5">
        <f>A5+1</f>
        <v>4</v>
      </c>
      <c r="B7" s="2" t="s">
        <v>24</v>
      </c>
      <c r="C7" s="2" t="s">
        <v>25</v>
      </c>
      <c r="D7" s="2" t="s">
        <v>26</v>
      </c>
      <c r="E7" s="14" t="s">
        <v>5</v>
      </c>
      <c r="F7" s="2" t="s">
        <v>2</v>
      </c>
      <c r="G7" s="2">
        <v>7</v>
      </c>
      <c r="H7" s="3">
        <f>VLOOKUP(F7,'[1]ORISSA SALES NETWORK'!$C$3:$E$213,3,FALSE)</f>
        <v>146</v>
      </c>
      <c r="I7" s="3">
        <f>G7*10</f>
        <v>70</v>
      </c>
      <c r="J7" s="3">
        <v>20</v>
      </c>
      <c r="K7" s="3">
        <f>G7*H7+I7+J7</f>
        <v>1112</v>
      </c>
    </row>
    <row r="8" spans="1:11" outlineLevel="2">
      <c r="A8" s="5">
        <f t="shared" si="0"/>
        <v>5</v>
      </c>
      <c r="B8" s="2" t="s">
        <v>24</v>
      </c>
      <c r="C8" s="2" t="s">
        <v>25</v>
      </c>
      <c r="D8" s="2" t="s">
        <v>26</v>
      </c>
      <c r="E8" s="14" t="s">
        <v>5</v>
      </c>
      <c r="F8" s="2" t="s">
        <v>2</v>
      </c>
      <c r="G8" s="2">
        <v>9</v>
      </c>
      <c r="H8" s="3">
        <f>VLOOKUP(F8,'[1]ORISSA SALES NETWORK'!$C$4:$D$215,2,FALSE)</f>
        <v>80</v>
      </c>
      <c r="I8" s="3">
        <f>G8*6</f>
        <v>54</v>
      </c>
      <c r="J8" s="3"/>
      <c r="K8" s="3">
        <f>G8*H8+I8+J8</f>
        <v>774</v>
      </c>
    </row>
    <row r="9" spans="1:11" s="32" customFormat="1" outlineLevel="1">
      <c r="A9" s="29"/>
      <c r="B9" s="30"/>
      <c r="C9" s="30"/>
      <c r="D9" s="30"/>
      <c r="E9" s="31"/>
      <c r="F9" s="30" t="s">
        <v>107</v>
      </c>
      <c r="G9" s="30">
        <f>SUBTOTAL(9,G7:G8)</f>
        <v>16</v>
      </c>
      <c r="H9" s="22"/>
      <c r="I9" s="22">
        <f>SUBTOTAL(9,I7:I8)</f>
        <v>124</v>
      </c>
      <c r="J9" s="22">
        <f>SUBTOTAL(9,J7:J8)</f>
        <v>20</v>
      </c>
      <c r="K9" s="22">
        <f>SUBTOTAL(9,K7:K8)</f>
        <v>1886</v>
      </c>
    </row>
    <row r="10" spans="1:11" outlineLevel="2">
      <c r="A10" s="5">
        <f>A8+1</f>
        <v>6</v>
      </c>
      <c r="B10" s="2" t="s">
        <v>36</v>
      </c>
      <c r="C10" s="2" t="s">
        <v>37</v>
      </c>
      <c r="D10" s="2" t="s">
        <v>38</v>
      </c>
      <c r="E10" s="15" t="s">
        <v>22</v>
      </c>
      <c r="F10" s="16" t="s">
        <v>39</v>
      </c>
      <c r="G10" s="2">
        <v>2</v>
      </c>
      <c r="H10" s="3">
        <v>80</v>
      </c>
      <c r="I10" s="3">
        <f>G10*6</f>
        <v>12</v>
      </c>
      <c r="J10" s="3">
        <v>20</v>
      </c>
      <c r="K10" s="3">
        <f>G10*H10+I10+J10</f>
        <v>192</v>
      </c>
    </row>
    <row r="11" spans="1:11" outlineLevel="1">
      <c r="A11" s="5"/>
      <c r="B11" s="2"/>
      <c r="C11" s="2"/>
      <c r="D11" s="2"/>
      <c r="E11" s="15"/>
      <c r="F11" s="22" t="s">
        <v>108</v>
      </c>
      <c r="G11" s="2">
        <f>SUBTOTAL(9,G10:G10)</f>
        <v>2</v>
      </c>
      <c r="H11" s="3"/>
      <c r="I11" s="3">
        <f>SUBTOTAL(9,I10:I10)</f>
        <v>12</v>
      </c>
      <c r="J11" s="3">
        <f>SUBTOTAL(9,J10:J10)</f>
        <v>20</v>
      </c>
      <c r="K11" s="3">
        <f>SUBTOTAL(9,K10:K10)</f>
        <v>192</v>
      </c>
    </row>
    <row r="12" spans="1:11" outlineLevel="2">
      <c r="A12" s="5">
        <f>A10+1</f>
        <v>7</v>
      </c>
      <c r="B12" s="2" t="s">
        <v>47</v>
      </c>
      <c r="C12" s="2" t="s">
        <v>48</v>
      </c>
      <c r="D12" s="2" t="s">
        <v>49</v>
      </c>
      <c r="E12" s="14" t="s">
        <v>5</v>
      </c>
      <c r="F12" s="2" t="s">
        <v>50</v>
      </c>
      <c r="G12" s="2">
        <v>2</v>
      </c>
      <c r="H12" s="3">
        <f>VLOOKUP(F12,'[1]ORISSA SALES NETWORK'!$C$4:$D$215,2,FALSE)</f>
        <v>68</v>
      </c>
      <c r="I12" s="3">
        <f>G12*6</f>
        <v>12</v>
      </c>
      <c r="J12" s="3">
        <v>20</v>
      </c>
      <c r="K12" s="3">
        <f>G12*H12+I12+J12</f>
        <v>168</v>
      </c>
    </row>
    <row r="13" spans="1:11" outlineLevel="2">
      <c r="A13" s="5">
        <f t="shared" si="0"/>
        <v>8</v>
      </c>
      <c r="B13" s="2" t="s">
        <v>91</v>
      </c>
      <c r="C13" s="2" t="s">
        <v>100</v>
      </c>
      <c r="D13" s="2" t="s">
        <v>101</v>
      </c>
      <c r="E13" s="14" t="s">
        <v>5</v>
      </c>
      <c r="F13" s="2" t="s">
        <v>50</v>
      </c>
      <c r="G13" s="2">
        <v>4</v>
      </c>
      <c r="H13" s="3">
        <f>VLOOKUP(F13,'[1]ORISSA SALES NETWORK'!$C$4:$D$215,2,FALSE)</f>
        <v>68</v>
      </c>
      <c r="I13" s="3">
        <f>G13*6</f>
        <v>24</v>
      </c>
      <c r="J13" s="3">
        <v>20</v>
      </c>
      <c r="K13" s="3">
        <f>G13*H13+I13+J13</f>
        <v>316</v>
      </c>
    </row>
    <row r="14" spans="1:11" outlineLevel="1">
      <c r="A14" s="5"/>
      <c r="B14" s="2"/>
      <c r="C14" s="2"/>
      <c r="D14" s="2"/>
      <c r="E14" s="14"/>
      <c r="F14" s="21" t="s">
        <v>109</v>
      </c>
      <c r="G14" s="2">
        <f>SUBTOTAL(9,G12:G13)</f>
        <v>6</v>
      </c>
      <c r="H14" s="3"/>
      <c r="I14" s="3">
        <f>SUBTOTAL(9,I12:I13)</f>
        <v>36</v>
      </c>
      <c r="J14" s="3">
        <f>SUBTOTAL(9,J12:J13)</f>
        <v>40</v>
      </c>
      <c r="K14" s="3">
        <f>SUBTOTAL(9,K12:K13)</f>
        <v>484</v>
      </c>
    </row>
    <row r="15" spans="1:11" outlineLevel="2">
      <c r="A15" s="5">
        <f>A13+1</f>
        <v>9</v>
      </c>
      <c r="B15" s="2" t="s">
        <v>61</v>
      </c>
      <c r="C15" s="2" t="s">
        <v>67</v>
      </c>
      <c r="D15" s="2" t="s">
        <v>68</v>
      </c>
      <c r="E15" s="14" t="s">
        <v>5</v>
      </c>
      <c r="F15" s="2" t="s">
        <v>3</v>
      </c>
      <c r="G15" s="2">
        <v>7</v>
      </c>
      <c r="H15" s="3">
        <f>VLOOKUP(F15,'[1]ORISSA SALES NETWORK'!$C$3:$E$213,3,FALSE)</f>
        <v>116</v>
      </c>
      <c r="I15" s="3">
        <f>G15*10</f>
        <v>70</v>
      </c>
      <c r="J15" s="3">
        <v>20</v>
      </c>
      <c r="K15" s="3">
        <f>G15*H15+I15+J15</f>
        <v>902</v>
      </c>
    </row>
    <row r="16" spans="1:11" outlineLevel="2">
      <c r="A16" s="5">
        <f t="shared" si="0"/>
        <v>10</v>
      </c>
      <c r="B16" s="2" t="s">
        <v>91</v>
      </c>
      <c r="C16" s="2" t="s">
        <v>96</v>
      </c>
      <c r="D16" s="2" t="s">
        <v>97</v>
      </c>
      <c r="E16" s="14" t="s">
        <v>5</v>
      </c>
      <c r="F16" s="2" t="s">
        <v>3</v>
      </c>
      <c r="G16" s="2">
        <v>1</v>
      </c>
      <c r="H16" s="3">
        <f>VLOOKUP(F16,'[1]ORISSA SALES NETWORK'!$C$4:$D$215,2,FALSE)</f>
        <v>68</v>
      </c>
      <c r="I16" s="3">
        <f>G16*6</f>
        <v>6</v>
      </c>
      <c r="J16" s="3">
        <v>20</v>
      </c>
      <c r="K16" s="3">
        <f>G16*H16+I16+J16+5</f>
        <v>99</v>
      </c>
    </row>
    <row r="17" spans="1:11" outlineLevel="1">
      <c r="A17" s="5"/>
      <c r="B17" s="2"/>
      <c r="C17" s="2"/>
      <c r="D17" s="2"/>
      <c r="E17" s="14"/>
      <c r="F17" s="21" t="s">
        <v>110</v>
      </c>
      <c r="G17" s="2">
        <f>SUBTOTAL(9,G15:G16)</f>
        <v>8</v>
      </c>
      <c r="H17" s="3"/>
      <c r="I17" s="3">
        <f>SUBTOTAL(9,I15:I16)</f>
        <v>76</v>
      </c>
      <c r="J17" s="3">
        <f>SUBTOTAL(9,J15:J16)</f>
        <v>40</v>
      </c>
      <c r="K17" s="3">
        <f>SUBTOTAL(9,K15:K16)</f>
        <v>1001</v>
      </c>
    </row>
    <row r="18" spans="1:11" outlineLevel="2">
      <c r="A18" s="5">
        <f>A16+1</f>
        <v>11</v>
      </c>
      <c r="B18" s="2" t="s">
        <v>33</v>
      </c>
      <c r="C18" s="2" t="s">
        <v>34</v>
      </c>
      <c r="D18" s="2" t="s">
        <v>35</v>
      </c>
      <c r="E18" s="14" t="s">
        <v>5</v>
      </c>
      <c r="F18" s="2" t="s">
        <v>4</v>
      </c>
      <c r="G18" s="2">
        <v>6</v>
      </c>
      <c r="H18" s="3">
        <f>VLOOKUP(F18,'[1]ORISSA SALES NETWORK'!$C$3:$E$213,3,FALSE)</f>
        <v>116</v>
      </c>
      <c r="I18" s="3">
        <f>G18*10</f>
        <v>60</v>
      </c>
      <c r="J18" s="3">
        <v>20</v>
      </c>
      <c r="K18" s="3">
        <f>G18*H18+I18+J18</f>
        <v>776</v>
      </c>
    </row>
    <row r="19" spans="1:11" outlineLevel="2">
      <c r="A19" s="5">
        <f t="shared" si="0"/>
        <v>12</v>
      </c>
      <c r="B19" s="2" t="s">
        <v>61</v>
      </c>
      <c r="C19" s="2" t="s">
        <v>69</v>
      </c>
      <c r="D19" s="2" t="s">
        <v>70</v>
      </c>
      <c r="E19" s="14" t="s">
        <v>5</v>
      </c>
      <c r="F19" s="2" t="s">
        <v>4</v>
      </c>
      <c r="G19" s="2">
        <v>12</v>
      </c>
      <c r="H19" s="3">
        <f>VLOOKUP(F19,'[1]ORISSA SALES NETWORK'!$C$4:$D$215,2,FALSE)</f>
        <v>68</v>
      </c>
      <c r="I19" s="3">
        <f>G19*6</f>
        <v>72</v>
      </c>
      <c r="J19" s="3">
        <v>20</v>
      </c>
      <c r="K19" s="3">
        <f>G19*H19+I19+J19</f>
        <v>908</v>
      </c>
    </row>
    <row r="20" spans="1:11" outlineLevel="2">
      <c r="A20" s="5">
        <f t="shared" si="0"/>
        <v>13</v>
      </c>
      <c r="B20" s="2" t="s">
        <v>91</v>
      </c>
      <c r="C20" s="2" t="s">
        <v>98</v>
      </c>
      <c r="D20" s="2" t="s">
        <v>99</v>
      </c>
      <c r="E20" s="14" t="s">
        <v>5</v>
      </c>
      <c r="F20" s="2" t="s">
        <v>4</v>
      </c>
      <c r="G20" s="2">
        <v>10</v>
      </c>
      <c r="H20" s="3">
        <f>VLOOKUP(F20,'[1]ORISSA SALES NETWORK'!$C$4:$D$215,2,FALSE)</f>
        <v>68</v>
      </c>
      <c r="I20" s="3">
        <f>G20*6</f>
        <v>60</v>
      </c>
      <c r="J20" s="3">
        <v>20</v>
      </c>
      <c r="K20" s="3">
        <f>G20*H20+I20+J20</f>
        <v>760</v>
      </c>
    </row>
    <row r="21" spans="1:11" outlineLevel="1">
      <c r="A21" s="5"/>
      <c r="B21" s="2"/>
      <c r="C21" s="2"/>
      <c r="D21" s="2"/>
      <c r="E21" s="14"/>
      <c r="F21" s="21" t="s">
        <v>111</v>
      </c>
      <c r="G21" s="2">
        <f>SUBTOTAL(9,G18:G20)</f>
        <v>28</v>
      </c>
      <c r="H21" s="3"/>
      <c r="I21" s="3">
        <f>SUBTOTAL(9,I18:I20)</f>
        <v>192</v>
      </c>
      <c r="J21" s="3">
        <f>SUBTOTAL(9,J18:J20)</f>
        <v>60</v>
      </c>
      <c r="K21" s="3">
        <f>SUBTOTAL(9,K18:K20)</f>
        <v>2444</v>
      </c>
    </row>
    <row r="22" spans="1:11" outlineLevel="2">
      <c r="A22" s="5">
        <f>A20+1</f>
        <v>14</v>
      </c>
      <c r="B22" s="2" t="s">
        <v>91</v>
      </c>
      <c r="C22" s="2" t="s">
        <v>102</v>
      </c>
      <c r="D22" s="2" t="s">
        <v>103</v>
      </c>
      <c r="E22" s="14" t="s">
        <v>5</v>
      </c>
      <c r="F22" s="2" t="s">
        <v>104</v>
      </c>
      <c r="G22" s="2">
        <v>1</v>
      </c>
      <c r="H22" s="3">
        <f>VLOOKUP(F22,'[1]ORISSA SALES NETWORK'!$C$4:$D$215,2,FALSE)</f>
        <v>84.5</v>
      </c>
      <c r="I22" s="3">
        <f>G22*6</f>
        <v>6</v>
      </c>
      <c r="J22" s="3">
        <v>20</v>
      </c>
      <c r="K22" s="3">
        <f>G22*H22+I22+J22+5</f>
        <v>115.5</v>
      </c>
    </row>
    <row r="23" spans="1:11" outlineLevel="1">
      <c r="A23" s="5"/>
      <c r="B23" s="2"/>
      <c r="C23" s="2"/>
      <c r="D23" s="2"/>
      <c r="E23" s="14"/>
      <c r="F23" s="21" t="s">
        <v>112</v>
      </c>
      <c r="G23" s="2">
        <f>SUBTOTAL(9,G22:G22)</f>
        <v>1</v>
      </c>
      <c r="H23" s="3"/>
      <c r="I23" s="3">
        <f>SUBTOTAL(9,I22:I22)</f>
        <v>6</v>
      </c>
      <c r="J23" s="3">
        <f>SUBTOTAL(9,J22:J22)</f>
        <v>20</v>
      </c>
      <c r="K23" s="3">
        <f>SUBTOTAL(9,K22:K22)</f>
        <v>115.5</v>
      </c>
    </row>
    <row r="24" spans="1:11" outlineLevel="2">
      <c r="A24" s="5">
        <f>A22+1</f>
        <v>15</v>
      </c>
      <c r="B24" s="2" t="s">
        <v>75</v>
      </c>
      <c r="C24" s="2" t="s">
        <v>86</v>
      </c>
      <c r="D24" s="2" t="s">
        <v>87</v>
      </c>
      <c r="E24" s="14" t="s">
        <v>5</v>
      </c>
      <c r="F24" s="2" t="s">
        <v>21</v>
      </c>
      <c r="G24" s="2">
        <v>2</v>
      </c>
      <c r="H24" s="3">
        <f>VLOOKUP(F24,'[1]ORISSA SALES NETWORK'!$C$4:$D$215,2,FALSE)</f>
        <v>68</v>
      </c>
      <c r="I24" s="3">
        <f>G24*6</f>
        <v>12</v>
      </c>
      <c r="J24" s="3">
        <v>20</v>
      </c>
      <c r="K24" s="3">
        <f>G24*H24+I24+J24</f>
        <v>168</v>
      </c>
    </row>
    <row r="25" spans="1:11" outlineLevel="1">
      <c r="A25" s="5"/>
      <c r="B25" s="2"/>
      <c r="C25" s="2"/>
      <c r="D25" s="2"/>
      <c r="E25" s="14"/>
      <c r="F25" s="21" t="s">
        <v>113</v>
      </c>
      <c r="G25" s="2">
        <f>SUBTOTAL(9,G24:G24)</f>
        <v>2</v>
      </c>
      <c r="H25" s="3"/>
      <c r="I25" s="3">
        <f>SUBTOTAL(9,I24:I24)</f>
        <v>12</v>
      </c>
      <c r="J25" s="3">
        <f>SUBTOTAL(9,J24:J24)</f>
        <v>20</v>
      </c>
      <c r="K25" s="3">
        <f>SUBTOTAL(9,K24:K24)</f>
        <v>168</v>
      </c>
    </row>
    <row r="26" spans="1:11" outlineLevel="2">
      <c r="A26" s="5">
        <f>A24+1</f>
        <v>16</v>
      </c>
      <c r="B26" s="2" t="s">
        <v>75</v>
      </c>
      <c r="C26" s="2" t="s">
        <v>83</v>
      </c>
      <c r="D26" s="2" t="s">
        <v>84</v>
      </c>
      <c r="E26" s="14" t="s">
        <v>5</v>
      </c>
      <c r="F26" s="2" t="s">
        <v>85</v>
      </c>
      <c r="G26" s="2">
        <v>8</v>
      </c>
      <c r="H26" s="3">
        <f>VLOOKUP(F26,'[1]ORISSA SALES NETWORK'!$C$3:$E$213,3,FALSE)</f>
        <v>135</v>
      </c>
      <c r="I26" s="3">
        <f>G26*10</f>
        <v>80</v>
      </c>
      <c r="J26" s="3">
        <v>20</v>
      </c>
      <c r="K26" s="3">
        <f>G26*H26+I26+J26</f>
        <v>1180</v>
      </c>
    </row>
    <row r="27" spans="1:11" outlineLevel="1">
      <c r="A27" s="5"/>
      <c r="B27" s="2"/>
      <c r="C27" s="2"/>
      <c r="D27" s="2"/>
      <c r="E27" s="14"/>
      <c r="F27" s="21" t="s">
        <v>114</v>
      </c>
      <c r="G27" s="2">
        <f>SUBTOTAL(9,G26:G26)</f>
        <v>8</v>
      </c>
      <c r="H27" s="3"/>
      <c r="I27" s="3">
        <f>SUBTOTAL(9,I26:I26)</f>
        <v>80</v>
      </c>
      <c r="J27" s="3">
        <f>SUBTOTAL(9,J26:J26)</f>
        <v>20</v>
      </c>
      <c r="K27" s="3">
        <f>SUBTOTAL(9,K26:K26)</f>
        <v>1180</v>
      </c>
    </row>
    <row r="28" spans="1:11" outlineLevel="2">
      <c r="A28" s="5">
        <f>A26+1</f>
        <v>17</v>
      </c>
      <c r="B28" s="2" t="s">
        <v>43</v>
      </c>
      <c r="C28" s="2" t="s">
        <v>44</v>
      </c>
      <c r="D28" s="2" t="s">
        <v>45</v>
      </c>
      <c r="E28" s="14" t="s">
        <v>5</v>
      </c>
      <c r="F28" s="2" t="s">
        <v>46</v>
      </c>
      <c r="G28" s="2">
        <v>2</v>
      </c>
      <c r="H28" s="3">
        <f>VLOOKUP(F28,'[1]ORISSA SALES NETWORK'!$C$3:$E$213,3,FALSE)</f>
        <v>116</v>
      </c>
      <c r="I28" s="3">
        <f>G28*10</f>
        <v>20</v>
      </c>
      <c r="J28" s="3">
        <v>20</v>
      </c>
      <c r="K28" s="3">
        <f>G28*H28+I28+J28</f>
        <v>272</v>
      </c>
    </row>
    <row r="29" spans="1:11" outlineLevel="1">
      <c r="A29" s="5"/>
      <c r="B29" s="2"/>
      <c r="C29" s="2"/>
      <c r="D29" s="2"/>
      <c r="E29" s="14"/>
      <c r="F29" s="21" t="s">
        <v>115</v>
      </c>
      <c r="G29" s="2">
        <f>SUBTOTAL(9,G28:G28)</f>
        <v>2</v>
      </c>
      <c r="H29" s="3"/>
      <c r="I29" s="3">
        <f>SUBTOTAL(9,I28:I28)</f>
        <v>20</v>
      </c>
      <c r="J29" s="3">
        <f>SUBTOTAL(9,J28:J28)</f>
        <v>20</v>
      </c>
      <c r="K29" s="3">
        <f>SUBTOTAL(9,K28:K28)</f>
        <v>272</v>
      </c>
    </row>
    <row r="30" spans="1:11" outlineLevel="2">
      <c r="A30" s="5">
        <f>A28+1</f>
        <v>18</v>
      </c>
      <c r="B30" s="2" t="s">
        <v>27</v>
      </c>
      <c r="C30" s="2" t="s">
        <v>28</v>
      </c>
      <c r="D30" s="2" t="s">
        <v>29</v>
      </c>
      <c r="E30" s="14" t="s">
        <v>5</v>
      </c>
      <c r="F30" s="2" t="s">
        <v>1</v>
      </c>
      <c r="G30" s="2">
        <v>3</v>
      </c>
      <c r="H30" s="3">
        <f>VLOOKUP(F30,'[1]ORISSA SALES NETWORK'!$C$4:$D$215,2,FALSE)</f>
        <v>68</v>
      </c>
      <c r="I30" s="3">
        <f>G30*6</f>
        <v>18</v>
      </c>
      <c r="J30" s="3">
        <v>20</v>
      </c>
      <c r="K30" s="3">
        <f>G30*H30+I30+J30</f>
        <v>242</v>
      </c>
    </row>
    <row r="31" spans="1:11" outlineLevel="2">
      <c r="A31" s="5">
        <f t="shared" si="0"/>
        <v>19</v>
      </c>
      <c r="B31" s="2" t="s">
        <v>30</v>
      </c>
      <c r="C31" s="2" t="s">
        <v>31</v>
      </c>
      <c r="D31" s="2" t="s">
        <v>32</v>
      </c>
      <c r="E31" s="14" t="s">
        <v>5</v>
      </c>
      <c r="F31" s="2" t="s">
        <v>1</v>
      </c>
      <c r="G31" s="2">
        <v>5</v>
      </c>
      <c r="H31" s="3">
        <f>VLOOKUP(F31,'[1]ORISSA SALES NETWORK'!$C$4:$D$215,2,FALSE)</f>
        <v>68</v>
      </c>
      <c r="I31" s="3">
        <f>G31*6</f>
        <v>30</v>
      </c>
      <c r="J31" s="3">
        <v>20</v>
      </c>
      <c r="K31" s="3">
        <f>G31*H31+I31+J31</f>
        <v>390</v>
      </c>
    </row>
    <row r="32" spans="1:11" outlineLevel="2">
      <c r="A32" s="5">
        <f t="shared" si="0"/>
        <v>20</v>
      </c>
      <c r="B32" s="2" t="s">
        <v>40</v>
      </c>
      <c r="C32" s="2" t="s">
        <v>41</v>
      </c>
      <c r="D32" s="2" t="s">
        <v>42</v>
      </c>
      <c r="E32" s="14" t="s">
        <v>5</v>
      </c>
      <c r="F32" s="2" t="s">
        <v>1</v>
      </c>
      <c r="G32" s="2">
        <v>6</v>
      </c>
      <c r="H32" s="3">
        <f>VLOOKUP(F32,'[1]ORISSA SALES NETWORK'!$C$4:$D$215,2,FALSE)</f>
        <v>68</v>
      </c>
      <c r="I32" s="3">
        <f>G32*6</f>
        <v>36</v>
      </c>
      <c r="J32" s="3">
        <v>20</v>
      </c>
      <c r="K32" s="3">
        <f>G32*H32+I32+J32</f>
        <v>464</v>
      </c>
    </row>
    <row r="33" spans="1:11" outlineLevel="2">
      <c r="A33" s="5">
        <f t="shared" si="0"/>
        <v>21</v>
      </c>
      <c r="B33" s="2" t="s">
        <v>58</v>
      </c>
      <c r="C33" s="2" t="s">
        <v>59</v>
      </c>
      <c r="D33" s="2" t="s">
        <v>60</v>
      </c>
      <c r="E33" s="14" t="s">
        <v>5</v>
      </c>
      <c r="F33" s="2" t="s">
        <v>1</v>
      </c>
      <c r="G33" s="2">
        <v>2</v>
      </c>
      <c r="H33" s="3">
        <f>VLOOKUP(F33,'[1]ORISSA SALES NETWORK'!$C$4:$D$215,2,FALSE)</f>
        <v>68</v>
      </c>
      <c r="I33" s="3">
        <f>G33*6</f>
        <v>12</v>
      </c>
      <c r="J33" s="3">
        <v>20</v>
      </c>
      <c r="K33" s="3">
        <f>G33*H33+I33+J33</f>
        <v>168</v>
      </c>
    </row>
    <row r="34" spans="1:11" outlineLevel="2">
      <c r="A34" s="5">
        <f t="shared" si="0"/>
        <v>22</v>
      </c>
      <c r="B34" s="2" t="s">
        <v>61</v>
      </c>
      <c r="C34" s="2" t="s">
        <v>65</v>
      </c>
      <c r="D34" s="2" t="s">
        <v>66</v>
      </c>
      <c r="E34" s="14" t="s">
        <v>5</v>
      </c>
      <c r="F34" s="2" t="s">
        <v>1</v>
      </c>
      <c r="G34" s="2">
        <v>2</v>
      </c>
      <c r="H34" s="3">
        <f>VLOOKUP(F34,'[1]ORISSA SALES NETWORK'!$C$4:$D$215,2,FALSE)</f>
        <v>68</v>
      </c>
      <c r="I34" s="3">
        <f>G34*6</f>
        <v>12</v>
      </c>
      <c r="J34" s="3">
        <v>20</v>
      </c>
      <c r="K34" s="3">
        <f>G34*H34+I34+J34</f>
        <v>168</v>
      </c>
    </row>
    <row r="35" spans="1:11" outlineLevel="2">
      <c r="A35" s="5">
        <f t="shared" si="0"/>
        <v>23</v>
      </c>
      <c r="B35" s="2" t="s">
        <v>75</v>
      </c>
      <c r="C35" s="2" t="s">
        <v>76</v>
      </c>
      <c r="D35" s="2" t="s">
        <v>77</v>
      </c>
      <c r="E35" s="14" t="s">
        <v>5</v>
      </c>
      <c r="F35" s="2" t="s">
        <v>1</v>
      </c>
      <c r="G35" s="2">
        <v>1</v>
      </c>
      <c r="H35" s="3">
        <f>VLOOKUP(F35,'[1]ORISSA SALES NETWORK'!$C$3:$E$213,3,FALSE)</f>
        <v>116</v>
      </c>
      <c r="I35" s="3">
        <f>G35*10</f>
        <v>10</v>
      </c>
      <c r="J35" s="3">
        <v>20</v>
      </c>
      <c r="K35" s="3">
        <f>G35*H35+I35+J35+5</f>
        <v>151</v>
      </c>
    </row>
    <row r="36" spans="1:11" outlineLevel="1">
      <c r="A36" s="5"/>
      <c r="B36" s="2"/>
      <c r="C36" s="2"/>
      <c r="D36" s="2"/>
      <c r="E36" s="14"/>
      <c r="F36" s="21" t="s">
        <v>116</v>
      </c>
      <c r="G36" s="2">
        <f>SUBTOTAL(9,G30:G35)</f>
        <v>19</v>
      </c>
      <c r="H36" s="3"/>
      <c r="I36" s="3">
        <f>SUBTOTAL(9,I30:I35)</f>
        <v>118</v>
      </c>
      <c r="J36" s="3">
        <f>SUBTOTAL(9,J30:J35)</f>
        <v>120</v>
      </c>
      <c r="K36" s="3">
        <f>SUBTOTAL(9,K30:K35)</f>
        <v>1583</v>
      </c>
    </row>
    <row r="37" spans="1:11" outlineLevel="2">
      <c r="A37" s="5">
        <f>A35+1</f>
        <v>24</v>
      </c>
      <c r="B37" s="2" t="s">
        <v>54</v>
      </c>
      <c r="C37" s="2" t="s">
        <v>55</v>
      </c>
      <c r="D37" s="2" t="s">
        <v>56</v>
      </c>
      <c r="E37" s="14" t="s">
        <v>5</v>
      </c>
      <c r="F37" s="2" t="s">
        <v>57</v>
      </c>
      <c r="G37" s="2">
        <v>10</v>
      </c>
      <c r="H37" s="3">
        <f>VLOOKUP(F37,'[1]ORISSA SALES NETWORK'!$C$3:$E$213,3,FALSE)</f>
        <v>116</v>
      </c>
      <c r="I37" s="3">
        <f>G37*10</f>
        <v>100</v>
      </c>
      <c r="J37" s="3">
        <v>20</v>
      </c>
      <c r="K37" s="3">
        <f>G37*H37+I37+J37</f>
        <v>1280</v>
      </c>
    </row>
    <row r="38" spans="1:11" outlineLevel="2">
      <c r="A38" s="5">
        <f t="shared" si="0"/>
        <v>25</v>
      </c>
      <c r="B38" s="2" t="s">
        <v>91</v>
      </c>
      <c r="C38" s="2" t="s">
        <v>92</v>
      </c>
      <c r="D38" s="2" t="s">
        <v>93</v>
      </c>
      <c r="E38" s="14" t="s">
        <v>5</v>
      </c>
      <c r="F38" s="2" t="s">
        <v>57</v>
      </c>
      <c r="G38" s="2">
        <v>1</v>
      </c>
      <c r="H38" s="3">
        <f>VLOOKUP(F38,'[1]ORISSA SALES NETWORK'!$C$4:$D$215,2,FALSE)</f>
        <v>68</v>
      </c>
      <c r="I38" s="3">
        <f>G38*6</f>
        <v>6</v>
      </c>
      <c r="J38" s="3">
        <v>20</v>
      </c>
      <c r="K38" s="3">
        <f>G38*H38+I38+J38+5</f>
        <v>99</v>
      </c>
    </row>
    <row r="39" spans="1:11" outlineLevel="2">
      <c r="A39" s="5">
        <f t="shared" si="0"/>
        <v>26</v>
      </c>
      <c r="B39" s="2" t="s">
        <v>91</v>
      </c>
      <c r="C39" s="2" t="s">
        <v>94</v>
      </c>
      <c r="D39" s="2" t="s">
        <v>95</v>
      </c>
      <c r="E39" s="14" t="s">
        <v>5</v>
      </c>
      <c r="F39" s="2" t="s">
        <v>57</v>
      </c>
      <c r="G39" s="2">
        <v>1</v>
      </c>
      <c r="H39" s="3">
        <f>VLOOKUP(F39,'[1]ORISSA SALES NETWORK'!$C$4:$D$215,2,FALSE)</f>
        <v>68</v>
      </c>
      <c r="I39" s="3">
        <f>G39*6</f>
        <v>6</v>
      </c>
      <c r="J39" s="3">
        <v>20</v>
      </c>
      <c r="K39" s="3">
        <f>G39*H39+I39+J39+5</f>
        <v>99</v>
      </c>
    </row>
    <row r="40" spans="1:11" outlineLevel="1">
      <c r="A40" s="5"/>
      <c r="B40" s="2"/>
      <c r="C40" s="2"/>
      <c r="D40" s="2"/>
      <c r="E40" s="14"/>
      <c r="F40" s="21" t="s">
        <v>117</v>
      </c>
      <c r="G40" s="2">
        <f>SUBTOTAL(9,G37:G39)</f>
        <v>12</v>
      </c>
      <c r="H40" s="3"/>
      <c r="I40" s="3">
        <f>SUBTOTAL(9,I37:I39)</f>
        <v>112</v>
      </c>
      <c r="J40" s="3">
        <f>SUBTOTAL(9,J37:J39)</f>
        <v>60</v>
      </c>
      <c r="K40" s="3">
        <f>SUBTOTAL(9,K37:K39)</f>
        <v>1478</v>
      </c>
    </row>
    <row r="41" spans="1:11" outlineLevel="2">
      <c r="A41" s="5">
        <f>A39+1</f>
        <v>27</v>
      </c>
      <c r="B41" s="2" t="s">
        <v>75</v>
      </c>
      <c r="C41" s="2" t="s">
        <v>88</v>
      </c>
      <c r="D41" s="2" t="s">
        <v>89</v>
      </c>
      <c r="E41" s="14" t="s">
        <v>5</v>
      </c>
      <c r="F41" s="2" t="s">
        <v>90</v>
      </c>
      <c r="G41" s="2">
        <v>12</v>
      </c>
      <c r="H41" s="3">
        <f>VLOOKUP(F41,'[1]ORISSA SALES NETWORK'!$C$4:$D$215,2,FALSE)</f>
        <v>68</v>
      </c>
      <c r="I41" s="3">
        <f>G41*6</f>
        <v>72</v>
      </c>
      <c r="J41" s="3">
        <v>20</v>
      </c>
      <c r="K41" s="3">
        <f>G41*H41+I41+J41</f>
        <v>908</v>
      </c>
    </row>
    <row r="42" spans="1:11" outlineLevel="1">
      <c r="A42" s="5"/>
      <c r="B42" s="2"/>
      <c r="C42" s="2"/>
      <c r="D42" s="2"/>
      <c r="E42" s="14"/>
      <c r="F42" s="21" t="s">
        <v>118</v>
      </c>
      <c r="G42" s="2">
        <f>SUBTOTAL(9,G41:G41)</f>
        <v>12</v>
      </c>
      <c r="H42" s="3"/>
      <c r="I42" s="3">
        <f>SUBTOTAL(9,I41:I41)</f>
        <v>72</v>
      </c>
      <c r="J42" s="3">
        <f>SUBTOTAL(9,J41:J41)</f>
        <v>20</v>
      </c>
      <c r="K42" s="3">
        <f>SUBTOTAL(9,K41:K41)</f>
        <v>908</v>
      </c>
    </row>
    <row r="43" spans="1:11" outlineLevel="2">
      <c r="A43" s="5">
        <f>A41+1</f>
        <v>28</v>
      </c>
      <c r="B43" s="2" t="s">
        <v>75</v>
      </c>
      <c r="C43" s="2" t="s">
        <v>80</v>
      </c>
      <c r="D43" s="2" t="s">
        <v>81</v>
      </c>
      <c r="E43" s="14" t="s">
        <v>5</v>
      </c>
      <c r="F43" s="2" t="s">
        <v>82</v>
      </c>
      <c r="G43" s="2">
        <v>4</v>
      </c>
      <c r="H43" s="3">
        <f>VLOOKUP(F43,'[1]ORISSA SALES NETWORK'!$C$4:$D$215,2,FALSE)</f>
        <v>68</v>
      </c>
      <c r="I43" s="3">
        <f>G43*6</f>
        <v>24</v>
      </c>
      <c r="J43" s="3">
        <v>20</v>
      </c>
      <c r="K43" s="3">
        <f>G43*H43+I43+J43</f>
        <v>316</v>
      </c>
    </row>
    <row r="44" spans="1:11" outlineLevel="1">
      <c r="A44" s="5"/>
      <c r="B44" s="12"/>
      <c r="C44" s="12"/>
      <c r="D44" s="12"/>
      <c r="E44" s="19"/>
      <c r="F44" s="23" t="s">
        <v>119</v>
      </c>
      <c r="G44" s="12">
        <f>SUBTOTAL(9,G43:G43)</f>
        <v>4</v>
      </c>
      <c r="H44" s="13"/>
      <c r="I44" s="13">
        <f>SUBTOTAL(9,I43:I43)</f>
        <v>24</v>
      </c>
      <c r="J44" s="13">
        <f>SUBTOTAL(9,J43:J43)</f>
        <v>20</v>
      </c>
      <c r="K44" s="13">
        <f>SUBTOTAL(9,K43:K43)</f>
        <v>316</v>
      </c>
    </row>
    <row r="45" spans="1:11" outlineLevel="2">
      <c r="A45" s="5">
        <f>A43+1</f>
        <v>29</v>
      </c>
      <c r="B45" s="12" t="s">
        <v>61</v>
      </c>
      <c r="C45" s="12" t="s">
        <v>62</v>
      </c>
      <c r="D45" s="12" t="s">
        <v>63</v>
      </c>
      <c r="E45" s="19" t="s">
        <v>5</v>
      </c>
      <c r="F45" s="12" t="s">
        <v>64</v>
      </c>
      <c r="G45" s="12">
        <v>1</v>
      </c>
      <c r="H45" s="13">
        <f>VLOOKUP(F45,'[1]ORISSA SALES NETWORK'!$C$4:$D$215,2,FALSE)</f>
        <v>68</v>
      </c>
      <c r="I45" s="13">
        <f>G45*6</f>
        <v>6</v>
      </c>
      <c r="J45" s="13">
        <v>20</v>
      </c>
      <c r="K45" s="13">
        <f>G45*H45+I45+J45+5</f>
        <v>99</v>
      </c>
    </row>
    <row r="46" spans="1:11" outlineLevel="1">
      <c r="A46" s="24"/>
      <c r="B46" s="25"/>
      <c r="C46" s="25"/>
      <c r="D46" s="25"/>
      <c r="E46" s="26"/>
      <c r="F46" s="28" t="s">
        <v>120</v>
      </c>
      <c r="G46" s="25">
        <f>SUBTOTAL(9,G45:G45)</f>
        <v>1</v>
      </c>
      <c r="H46" s="27"/>
      <c r="I46" s="27">
        <f>SUBTOTAL(9,I45:I45)</f>
        <v>6</v>
      </c>
      <c r="J46" s="27">
        <f>SUBTOTAL(9,J45:J45)</f>
        <v>20</v>
      </c>
      <c r="K46" s="27">
        <f>SUBTOTAL(9,K45:K45)</f>
        <v>99</v>
      </c>
    </row>
    <row r="47" spans="1:11">
      <c r="A47" s="24"/>
      <c r="B47" s="25"/>
      <c r="C47" s="25"/>
      <c r="D47" s="25"/>
      <c r="E47" s="26"/>
      <c r="F47" s="28" t="s">
        <v>121</v>
      </c>
      <c r="G47" s="25">
        <f>SUBTOTAL(9,G2:G45)</f>
        <v>133</v>
      </c>
      <c r="H47" s="27"/>
      <c r="I47" s="27">
        <f>SUBTOTAL(9,I2:I45)</f>
        <v>998</v>
      </c>
      <c r="J47" s="27">
        <f>SUBTOTAL(9,J2:J45)</f>
        <v>560</v>
      </c>
      <c r="K47" s="27">
        <f>SUBTOTAL(9,K2:K45)</f>
        <v>13632.5</v>
      </c>
    </row>
  </sheetData>
  <sortState ref="B2:K30">
    <sortCondition ref="F2:F30"/>
    <sortCondition ref="B2:B30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Consignment</vt:lpstr>
      <vt:lpstr>Sheet1</vt:lpstr>
      <vt:lpstr>Consignment!Print_Titles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2026-09-08T13:11:12Z</cp:lastPrinted>
  <dcterms:created xsi:type="dcterms:W3CDTF">2026-06-19T07:03:18Z</dcterms:created>
  <dcterms:modified xsi:type="dcterms:W3CDTF">2026-09-08T13:19:28Z</dcterms:modified>
</cp:coreProperties>
</file>